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85" windowHeight="11640" activeTab="0"/>
  </bookViews>
  <sheets>
    <sheet name="deklaracja o wysokosci oplaty" sheetId="1" r:id="rId1"/>
    <sheet name="l" sheetId="2" state="hidden" r:id="rId2"/>
  </sheets>
  <definedNames>
    <definedName name="Dane" localSheetId="1">'l'!$A$1:$A$10</definedName>
    <definedName name="Dane">#REF!</definedName>
    <definedName name="_xlnm.Print_Area" localSheetId="0">'deklaracja o wysokosci oplaty'!$A$1:$Q$143</definedName>
    <definedName name="Tekst" localSheetId="1">'l'!$B$1</definedName>
    <definedName name="Tekst">#REF!</definedName>
    <definedName name="Wybór1" localSheetId="0">'deklaracja o wysokosci oplaty'!#REF!</definedName>
    <definedName name="Z_75C2CDF3_853C_4A0A_B134_0A712FF08CE7_.wvu.PrintArea" localSheetId="0" hidden="1">'deklaracja o wysokosci oplaty'!$A$1:$Q$143</definedName>
    <definedName name="Z_75C2CDF3_853C_4A0A_B134_0A712FF08CE7_.wvu.Rows" localSheetId="0" hidden="1">'deklaracja o wysokosci oplaty'!$144:$144</definedName>
    <definedName name="Z_F14BC9D1_B4DA_416F_A3E5_0C6EF695C6F7_.wvu.PrintArea" localSheetId="0" hidden="1">'deklaracja o wysokosci oplaty'!$A$1:$Q$143</definedName>
    <definedName name="Z_F14BC9D1_B4DA_416F_A3E5_0C6EF695C6F7_.wvu.Rows" localSheetId="0" hidden="1">'deklaracja o wysokosci oplaty'!$144:$144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rFont val="Tahoma"/>
            <family val="2"/>
          </rPr>
          <t>POWYŻEJ LICZBY 9 999 999 999 999,99 - BŁĄD PRZEDSTAWIONEJ LICZBY</t>
        </r>
      </text>
    </comment>
  </commentList>
</comments>
</file>

<file path=xl/sharedStrings.xml><?xml version="1.0" encoding="utf-8"?>
<sst xmlns="http://schemas.openxmlformats.org/spreadsheetml/2006/main" count="274" uniqueCount="244">
  <si>
    <t xml:space="preserve">14 dni od dnia zamieszkania na danej nieruchomości pierwszego mieszkańca; </t>
  </si>
  <si>
    <t xml:space="preserve">14 dni od dnia zaistnienia zmian mających wpływ na wysokość opłaty dla danej nieruchomości. </t>
  </si>
  <si>
    <t>A. OBOWIĄZEK ZŁOŻENIA DEKLARACJI</t>
  </si>
  <si>
    <r>
      <t>1.</t>
    </r>
    <r>
      <rPr>
        <sz val="11"/>
        <color indexed="8"/>
        <rFont val="Calibri"/>
        <family val="2"/>
      </rPr>
      <t xml:space="preserve"> Okoliczności powodujące obowiązek złożenia deklaracji  </t>
    </r>
    <r>
      <rPr>
        <i/>
        <sz val="9"/>
        <color indexed="8"/>
        <rFont val="Calibri"/>
        <family val="2"/>
      </rPr>
      <t>(zaznaczyć poprzez postawienie znaku „X”)</t>
    </r>
  </si>
  <si>
    <t>B. PODMIOT ZOBOWIĄZANY DO ZŁOŻENIA DEKLARACJI</t>
  </si>
  <si>
    <r>
      <t>2</t>
    </r>
    <r>
      <rPr>
        <sz val="11"/>
        <color indexed="8"/>
        <rFont val="Calibri"/>
        <family val="2"/>
      </rPr>
      <t xml:space="preserve">. Rodzaj podmiotu  </t>
    </r>
    <r>
      <rPr>
        <i/>
        <sz val="9"/>
        <color indexed="8"/>
        <rFont val="Calibri"/>
        <family val="2"/>
      </rPr>
      <t>(zaznaczyć poprzez postawienie znaku „X”)</t>
    </r>
  </si>
  <si>
    <t xml:space="preserve">C. DANE IDENTYFIKACYJNE SKŁADAJĄCEGO DEKLARACJĘ </t>
  </si>
  <si>
    <r>
      <t>3.</t>
    </r>
    <r>
      <rPr>
        <sz val="11"/>
        <color indexed="8"/>
        <rFont val="Calibri"/>
        <family val="2"/>
      </rPr>
      <t xml:space="preserve"> Składający deklarację  </t>
    </r>
    <r>
      <rPr>
        <i/>
        <sz val="9"/>
        <color indexed="8"/>
        <rFont val="Calibri"/>
        <family val="2"/>
      </rPr>
      <t>(zaznaczyć poprzez postawienie znaku „X”)</t>
    </r>
  </si>
  <si>
    <t xml:space="preserve">  osoba fizyczna</t>
  </si>
  <si>
    <t xml:space="preserve">  osoba prawna</t>
  </si>
  <si>
    <r>
      <t>4</t>
    </r>
    <r>
      <rPr>
        <sz val="11"/>
        <color indexed="8"/>
        <rFont val="Calibri"/>
        <family val="2"/>
      </rPr>
      <t xml:space="preserve">. Nazwisko </t>
    </r>
  </si>
  <si>
    <r>
      <t>5</t>
    </r>
    <r>
      <rPr>
        <sz val="11"/>
        <color indexed="8"/>
        <rFont val="Calibri"/>
        <family val="2"/>
      </rPr>
      <t>. Imię</t>
    </r>
  </si>
  <si>
    <r>
      <t>6</t>
    </r>
    <r>
      <rPr>
        <sz val="11"/>
        <color indexed="8"/>
        <rFont val="Calibri"/>
        <family val="2"/>
      </rPr>
      <t xml:space="preserve">. Pełna nazwa składającego deklarację  </t>
    </r>
    <r>
      <rPr>
        <i/>
        <sz val="9"/>
        <color indexed="8"/>
        <rFont val="Calibri"/>
        <family val="2"/>
      </rPr>
      <t>(dotyczy właścicieli nieruchomości nie będących osobami fizycznymi)</t>
    </r>
    <r>
      <rPr>
        <sz val="9"/>
        <color indexed="8"/>
        <rFont val="Calibri"/>
        <family val="2"/>
      </rPr>
      <t xml:space="preserve"> </t>
    </r>
  </si>
  <si>
    <r>
      <t>7</t>
    </r>
    <r>
      <rPr>
        <sz val="11"/>
        <color indexed="8"/>
        <rFont val="Calibri"/>
        <family val="2"/>
      </rPr>
      <t>. PESEL</t>
    </r>
  </si>
  <si>
    <t>C.1. ADRES ZAMIESZKANIA SKŁADAJĄCEGO DEKLARACJĘ</t>
  </si>
  <si>
    <r>
      <t>10.</t>
    </r>
    <r>
      <rPr>
        <sz val="11"/>
        <color indexed="8"/>
        <rFont val="Calibri"/>
        <family val="2"/>
      </rPr>
      <t xml:space="preserve"> Kraj</t>
    </r>
  </si>
  <si>
    <r>
      <t>11</t>
    </r>
    <r>
      <rPr>
        <sz val="11"/>
        <color indexed="8"/>
        <rFont val="Calibri"/>
        <family val="2"/>
      </rPr>
      <t>. Województwo</t>
    </r>
  </si>
  <si>
    <r>
      <t>12.</t>
    </r>
    <r>
      <rPr>
        <sz val="11"/>
        <color indexed="8"/>
        <rFont val="Calibri"/>
        <family val="2"/>
      </rPr>
      <t xml:space="preserve"> Powiat</t>
    </r>
  </si>
  <si>
    <r>
      <t>13.</t>
    </r>
    <r>
      <rPr>
        <sz val="11"/>
        <color indexed="8"/>
        <rFont val="Calibri"/>
        <family val="2"/>
      </rPr>
      <t xml:space="preserve"> Gmina</t>
    </r>
  </si>
  <si>
    <r>
      <t>14.</t>
    </r>
    <r>
      <rPr>
        <sz val="11"/>
        <color indexed="8"/>
        <rFont val="Calibri"/>
        <family val="2"/>
      </rPr>
      <t xml:space="preserve"> Ulica</t>
    </r>
  </si>
  <si>
    <r>
      <t>15</t>
    </r>
    <r>
      <rPr>
        <sz val="11"/>
        <color indexed="8"/>
        <rFont val="Calibri"/>
        <family val="2"/>
      </rPr>
      <t>. Nr domu</t>
    </r>
  </si>
  <si>
    <r>
      <t>16.</t>
    </r>
    <r>
      <rPr>
        <sz val="11"/>
        <color indexed="8"/>
        <rFont val="Calibri"/>
        <family val="2"/>
      </rPr>
      <t xml:space="preserve"> Nr lokalu</t>
    </r>
  </si>
  <si>
    <r>
      <t>17.</t>
    </r>
    <r>
      <rPr>
        <sz val="11"/>
        <color indexed="8"/>
        <rFont val="Calibri"/>
        <family val="2"/>
      </rPr>
      <t xml:space="preserve"> Miejscowość</t>
    </r>
  </si>
  <si>
    <r>
      <t>18.</t>
    </r>
    <r>
      <rPr>
        <sz val="11"/>
        <color indexed="8"/>
        <rFont val="Calibri"/>
        <family val="2"/>
      </rPr>
      <t xml:space="preserve"> Kod pocztowy</t>
    </r>
  </si>
  <si>
    <r>
      <t>19.</t>
    </r>
    <r>
      <rPr>
        <sz val="11"/>
        <color indexed="8"/>
        <rFont val="Calibri"/>
        <family val="2"/>
      </rPr>
      <t xml:space="preserve"> Poczta</t>
    </r>
  </si>
  <si>
    <r>
      <t>20.</t>
    </r>
    <r>
      <rPr>
        <sz val="11"/>
        <color indexed="8"/>
        <rFont val="Calibri"/>
        <family val="2"/>
      </rPr>
      <t xml:space="preserve"> Kraj</t>
    </r>
  </si>
  <si>
    <r>
      <t>22.</t>
    </r>
    <r>
      <rPr>
        <sz val="11"/>
        <color indexed="8"/>
        <rFont val="Calibri"/>
        <family val="2"/>
      </rPr>
      <t xml:space="preserve"> Powiat</t>
    </r>
  </si>
  <si>
    <r>
      <t>23.</t>
    </r>
    <r>
      <rPr>
        <sz val="11"/>
        <color indexed="8"/>
        <rFont val="Calibri"/>
        <family val="2"/>
      </rPr>
      <t xml:space="preserve"> Gmina</t>
    </r>
  </si>
  <si>
    <t>D. OŚWIADCZENIE DOTYCZĄCE OPŁATY</t>
  </si>
  <si>
    <t>w  tym :</t>
  </si>
  <si>
    <t xml:space="preserve">                                                                                                       wpisać liczbę gospodarstw </t>
  </si>
  <si>
    <t>E. OPŁATA ZA GOSPODAROWANIE ODPADAMI</t>
  </si>
  <si>
    <t xml:space="preserve">                          ZMIESZANY:                                                                                        SELEKTYWNY</t>
  </si>
  <si>
    <t xml:space="preserve"> </t>
  </si>
  <si>
    <r>
      <t xml:space="preserve">34.  </t>
    </r>
    <r>
      <rPr>
        <sz val="11"/>
        <color indexed="8"/>
        <rFont val="Calibri"/>
        <family val="2"/>
      </rPr>
      <t>Oświadczam, że  opłaty ponoszone przez gospodarstwa domowe  za gospodarowanie odpadami komunalnymi  wskazane w   pozycji  D 31 w sposób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SELEKTYWNY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wynoszą : </t>
    </r>
  </si>
  <si>
    <r>
      <t>35</t>
    </r>
    <r>
      <rPr>
        <sz val="11"/>
        <color indexed="8"/>
        <rFont val="Calibri"/>
        <family val="2"/>
      </rPr>
      <t xml:space="preserve">. Miesięczna kwota do zapłaty, zgodnie z oświadczeniem w części E pkt. 33 i pkt. 34 wynosi    </t>
    </r>
  </si>
  <si>
    <t>F. OŚWIADCZENIE I PODPIS SKŁADAJĄCEGO DEKLARACJĘ</t>
  </si>
  <si>
    <t>DEKLARACJA</t>
  </si>
  <si>
    <t>O WYSOKOŚCI OPŁATY ZA GOSPODAROWANIE ODPADAMI KOMUNALNYMI</t>
  </si>
  <si>
    <t>Załącznik Nr 1 do Uchwały Nr XXXII/348/13</t>
  </si>
  <si>
    <t>Rady Miejskiej w Kamieńsku</t>
  </si>
  <si>
    <t>z dnia 25 kwietnia 2013 r.</t>
  </si>
  <si>
    <r>
      <t>Podstawa prawna</t>
    </r>
    <r>
      <rPr>
        <sz val="10.5"/>
        <color indexed="8"/>
        <rFont val="Calibri"/>
        <family val="2"/>
      </rPr>
      <t xml:space="preserve">: </t>
    </r>
  </si>
  <si>
    <t>Ustawa z dnia 13 września 1996r. o utrzymaniu czystości i porządku w gminach  (t.j. Dz.U. z 2012r., poz. 391 ze zmianami)</t>
  </si>
  <si>
    <r>
      <t>Składający</t>
    </r>
    <r>
      <rPr>
        <sz val="10.5"/>
        <color indexed="8"/>
        <rFont val="Calibri"/>
        <family val="2"/>
      </rPr>
      <t>:</t>
    </r>
    <r>
      <rPr>
        <b/>
        <sz val="10.5"/>
        <color indexed="8"/>
        <rFont val="Calibri"/>
        <family val="2"/>
      </rPr>
      <t xml:space="preserve">  </t>
    </r>
  </si>
  <si>
    <t>Właściciel nieruchomości (przez właściciela nieruchomości rozumie się także współwłaścicieli, użytkowników wieczystych oraz jednostki organizacyjne i osoby posiadające nieruchomość w zarządzie lub użytkowaniu, a także inne podmioty władające nieruchomością; jeżeli nieruchomość jest zabudowana budynkami wielolokalowymi, w których ustanowiono odrębną własność lokali, obowiązki właściciela nieruchomości obciążają osoby sprawujące zarząd nieruchomością wspólną)</t>
  </si>
  <si>
    <t xml:space="preserve">Termin składania:  </t>
  </si>
  <si>
    <t xml:space="preserve">deklarację należy złożyć w terminie: </t>
  </si>
  <si>
    <r>
      <t>Miejsce składania:</t>
    </r>
    <r>
      <rPr>
        <sz val="10.5"/>
        <color indexed="8"/>
        <rFont val="Calibri"/>
        <family val="2"/>
      </rPr>
      <t xml:space="preserve">   </t>
    </r>
  </si>
  <si>
    <t xml:space="preserve">Urząd Miejski w Kamieńsku, ul. Wieluńska 50, 97-360 Kamieńsk    </t>
  </si>
  <si>
    <r>
      <t>Organ właściwy do złożenia deklaracji</t>
    </r>
    <r>
      <rPr>
        <sz val="10.5"/>
        <color indexed="8"/>
        <rFont val="Calibri"/>
        <family val="2"/>
      </rPr>
      <t xml:space="preserve">:    </t>
    </r>
  </si>
  <si>
    <t>Burmistrz Kamieńska</t>
  </si>
  <si>
    <t xml:space="preserve">  </t>
  </si>
  <si>
    <t>zmiana danych zawartych w deklaracji</t>
  </si>
  <si>
    <t xml:space="preserve">pierwsza deklaracja                                 </t>
  </si>
  <si>
    <t>właściciel nieruchomości</t>
  </si>
  <si>
    <t>współwłaściciel</t>
  </si>
  <si>
    <t>użytkownik wieczysty</t>
  </si>
  <si>
    <t>zarząd lub użytkownik</t>
  </si>
  <si>
    <t>najemca, dzierżawca</t>
  </si>
  <si>
    <t>termin złożenia pierwszej deklaracji upływa w dniu 21-06-2013r.</t>
  </si>
  <si>
    <t xml:space="preserve">inny podmiot  </t>
  </si>
  <si>
    <r>
      <rPr>
        <b/>
        <sz val="11"/>
        <color indexed="8"/>
        <rFont val="Calibri"/>
        <family val="2"/>
      </rPr>
      <t>8.</t>
    </r>
    <r>
      <rPr>
        <sz val="11"/>
        <color indexed="8"/>
        <rFont val="Calibri"/>
        <family val="2"/>
      </rPr>
      <t xml:space="preserve"> NIP </t>
    </r>
    <r>
      <rPr>
        <i/>
        <sz val="9"/>
        <color indexed="8"/>
        <rFont val="Calibri"/>
        <family val="2"/>
      </rPr>
      <t xml:space="preserve">(dotyczy właścicieli nieruchomości nie będących osobami fizycznymi) </t>
    </r>
  </si>
  <si>
    <r>
      <rPr>
        <b/>
        <sz val="11"/>
        <color indexed="8"/>
        <rFont val="Calibri"/>
        <family val="2"/>
      </rPr>
      <t>9.</t>
    </r>
    <r>
      <rPr>
        <sz val="11"/>
        <color indexed="8"/>
        <rFont val="Calibri"/>
        <family val="2"/>
      </rPr>
      <t xml:space="preserve"> Nr telefonu </t>
    </r>
    <r>
      <rPr>
        <i/>
        <sz val="9"/>
        <color indexed="8"/>
        <rFont val="Calibri"/>
        <family val="2"/>
      </rPr>
      <t>(nie wymagane)</t>
    </r>
  </si>
  <si>
    <r>
      <t xml:space="preserve">C.2. ADRES NIERUCHOMOŚCI 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należy podać adres nieruchomości, z której będą odbierane odpady komunalne</t>
    </r>
    <r>
      <rPr>
        <i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 xml:space="preserve"> </t>
    </r>
  </si>
  <si>
    <r>
      <t>21</t>
    </r>
    <r>
      <rPr>
        <sz val="11"/>
        <color indexed="8"/>
        <rFont val="Calibri"/>
        <family val="2"/>
      </rPr>
      <t>. Województwo</t>
    </r>
  </si>
  <si>
    <r>
      <t>24.</t>
    </r>
    <r>
      <rPr>
        <sz val="11"/>
        <color indexed="8"/>
        <rFont val="Calibri"/>
        <family val="2"/>
      </rPr>
      <t xml:space="preserve"> Ulica</t>
    </r>
  </si>
  <si>
    <r>
      <t>25</t>
    </r>
    <r>
      <rPr>
        <sz val="11"/>
        <color indexed="8"/>
        <rFont val="Calibri"/>
        <family val="2"/>
      </rPr>
      <t>. Nr domu</t>
    </r>
  </si>
  <si>
    <r>
      <t>26.</t>
    </r>
    <r>
      <rPr>
        <sz val="11"/>
        <color indexed="8"/>
        <rFont val="Calibri"/>
        <family val="2"/>
      </rPr>
      <t xml:space="preserve"> Nr lokalu</t>
    </r>
  </si>
  <si>
    <r>
      <t>27.</t>
    </r>
    <r>
      <rPr>
        <sz val="11"/>
        <color indexed="8"/>
        <rFont val="Calibri"/>
        <family val="2"/>
      </rPr>
      <t xml:space="preserve"> Miejscowość</t>
    </r>
  </si>
  <si>
    <r>
      <t>28.</t>
    </r>
    <r>
      <rPr>
        <sz val="11"/>
        <color indexed="8"/>
        <rFont val="Calibri"/>
        <family val="2"/>
      </rPr>
      <t xml:space="preserve"> Kod pocztowy</t>
    </r>
  </si>
  <si>
    <r>
      <t>29.</t>
    </r>
    <r>
      <rPr>
        <sz val="11"/>
        <color indexed="8"/>
        <rFont val="Calibri"/>
        <family val="2"/>
      </rPr>
      <t xml:space="preserve"> Poczta</t>
    </r>
  </si>
  <si>
    <t xml:space="preserve">wpisać liczbę gospodarstw domowych </t>
  </si>
  <si>
    <r>
      <t>31</t>
    </r>
    <r>
      <rPr>
        <sz val="11"/>
        <color indexed="8"/>
        <rFont val="Calibri"/>
        <family val="2"/>
      </rPr>
      <t xml:space="preserve">. Oświadczam, że na terenie nieruchomości prowadzone jest </t>
    </r>
  </si>
  <si>
    <r>
      <t xml:space="preserve">33. </t>
    </r>
    <r>
      <rPr>
        <sz val="11"/>
        <color indexed="8"/>
        <rFont val="Calibri"/>
        <family val="2"/>
      </rPr>
      <t>Oświadczam, że  opłaty ponoszone przez gospodarstwa domowe  za gospodarowanie odpadami komunalnymi  wskazane w pozycji  D 31 w sposób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ZMIESZANY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wynoszą :</t>
    </r>
    <r>
      <rPr>
        <b/>
        <sz val="11"/>
        <color indexed="8"/>
        <rFont val="Calibri"/>
        <family val="2"/>
      </rPr>
      <t xml:space="preserve"> </t>
    </r>
  </si>
  <si>
    <t>x</t>
  </si>
  <si>
    <t>=</t>
  </si>
  <si>
    <t xml:space="preserve">liczba gospodarstw </t>
  </si>
  <si>
    <r>
      <t xml:space="preserve"> </t>
    </r>
  </si>
  <si>
    <t>zł</t>
  </si>
  <si>
    <t>(słownie):</t>
  </si>
  <si>
    <t xml:space="preserve"> jednostka organizacyjna nie posiadająca osobowości prawnej</t>
  </si>
  <si>
    <r>
      <t xml:space="preserve">                                      zmieszany</t>
    </r>
    <r>
      <rPr>
        <b/>
        <sz val="11"/>
        <color indexed="8"/>
        <rFont val="Calibri"/>
        <family val="2"/>
      </rPr>
      <t xml:space="preserve">                        </t>
    </r>
    <r>
      <rPr>
        <sz val="11"/>
        <color indexed="8"/>
        <rFont val="Calibri"/>
        <family val="2"/>
      </rPr>
      <t xml:space="preserve">                                     </t>
    </r>
    <r>
      <rPr>
        <b/>
        <vertAlign val="superscript"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selektywny</t>
    </r>
    <r>
      <rPr>
        <b/>
        <vertAlign val="superscript"/>
        <sz val="11"/>
        <color indexed="8"/>
        <rFont val="Calibri"/>
        <family val="2"/>
      </rPr>
      <t xml:space="preserve">       </t>
    </r>
  </si>
  <si>
    <r>
      <t>32</t>
    </r>
    <r>
      <rPr>
        <sz val="11"/>
        <color indexed="8"/>
        <rFont val="Calibri"/>
        <family val="2"/>
      </rPr>
      <t>. Wysokość opłaty miesięcznej za gospodarowanie odpadami komunalnymi w gospodarstwie domowym prowadzonym na terenie nieruchomości, o której mowa w części C.2. deklaracji ustalona została uchwałą Nr XXXI/343/13 Rady Miejskiej w Kamieńsku z dnia 27 marca 2013 roku, odrębnie dla odpadów zebranych w sposób:</t>
    </r>
  </si>
  <si>
    <r>
      <t xml:space="preserve">36.  </t>
    </r>
    <r>
      <rPr>
        <sz val="11"/>
        <color indexed="8"/>
        <rFont val="Calibri"/>
        <family val="2"/>
      </rPr>
      <t>Oświadczam, że podane przeze mnie dane są zgodne z prawdą</t>
    </r>
  </si>
  <si>
    <t>G. ADNOTACJE  ORGANU</t>
  </si>
  <si>
    <t>Pouczenie</t>
  </si>
  <si>
    <t>Wyjaśnienia:</t>
  </si>
  <si>
    <t>1.</t>
  </si>
  <si>
    <t>Niniejsza deklaracja stanowi podstawę do wystawienia tytułu wykonawczego, zgodnie z przepisami ustawy   z dnia 17 czerwca 1966r. o postępowaniu egzekucyjnym w administracji (tj. Dz.U. z 2012r., poz. 1015 ze zmianami)</t>
  </si>
  <si>
    <t>2.</t>
  </si>
  <si>
    <t>Zgodnie z art. 6o ustawy z dnia 13 września 1996r. o utrzymaniu czystości i porządku w gminach (tekst jednolity Dz.U. z 2012r., poz. 391 ze zmianami) w razie nie złożenia deklaracji o wysokości opłaty za gospodarowanie odpadami komunalnymi albo uzasadnionych wątpliwości co do danych zawartych w deklaracji właściwy organ określa, w drodze decyzji, wysokość opłaty za gospodarowanie odpadami komunalnymi, biorąc pod uwagę uzasadnione szacunki.</t>
  </si>
  <si>
    <t>3.</t>
  </si>
  <si>
    <t>Przez podpisanie niniejszej deklaracji wyrażam zgodę na przetwarzanie moich danych osobowych dla celów związanych z ustaleniem należności za gospodarowanie odpadami komunalnymi.</t>
  </si>
  <si>
    <t>4.</t>
  </si>
  <si>
    <t>Wzór formularza Deklaracji o wysokości opłaty za gospodarowanie odpadami dostępny jest na stronie internetowej Gminy Kamieńsk: www.kamiensk.com.pl.</t>
  </si>
  <si>
    <t>5.</t>
  </si>
  <si>
    <t>Złożenie dokumentu za pomocą środków komunikacji elektronicznej następuje poprzez wypełnienie formularza stanowiącego załącznik do uchwały i dołączenie deklaracji on-line na  stronie Elektronicznej Platformy Usług Administracji Publicznej: www.epuap.gov.pl</t>
  </si>
  <si>
    <t>W zabudowie wielolokalowej deklarację składa zarządca lub inny podmiot władający nieruchomością.</t>
  </si>
  <si>
    <t>Dla każdej nieruchomości należy złożyć odrębną deklarację.</t>
  </si>
  <si>
    <t>Sposób zbierania odpadów będzie podlegał bieżącej kontroli. W przypadku nie wywiązania się z obowiązku selektywnego zbierania odpadów komunalnych właściwy organ w drodze decyzji naliczy opłatę za odprowadzanie odpadów zmieszanych wraz z zaległymi odsetkami.</t>
  </si>
  <si>
    <t>miejscowość i data</t>
  </si>
  <si>
    <t>czytelny podpis</t>
  </si>
  <si>
    <t xml:space="preserve">     1) dla gospodarstw domowych 1 osobowych -</t>
  </si>
  <si>
    <t xml:space="preserve">     2) dla gospodarstw domowych 2-3 osobowych -</t>
  </si>
  <si>
    <t xml:space="preserve">     3) dla gospodarstw domowych powyżej 3 osób -</t>
  </si>
  <si>
    <t xml:space="preserve">   1) dla gospodarstw domowych 1 osobowych -</t>
  </si>
  <si>
    <t xml:space="preserve">   2) dla gospodarstw domowych 2-3 osobowych -</t>
  </si>
  <si>
    <t xml:space="preserve">   3) dla gospodarstw domowych powyżej 3 osób -</t>
  </si>
  <si>
    <t>………………………...………</t>
  </si>
  <si>
    <t>-</t>
  </si>
  <si>
    <t>Dokument wygenerowano:</t>
  </si>
  <si>
    <t>WALUTA</t>
  </si>
  <si>
    <t>Grosze 2</t>
  </si>
  <si>
    <t>Grosze</t>
  </si>
  <si>
    <t>jedn/Dzieś/Setki</t>
  </si>
  <si>
    <t>Jedn/Dzieś/Setki-Tysiący</t>
  </si>
  <si>
    <t>Jedn/Dzieś/Setki-Milionów</t>
  </si>
  <si>
    <t>Jedn/Dzieś/Setki-Miliardów</t>
  </si>
  <si>
    <t>J</t>
  </si>
  <si>
    <t>0 do 99</t>
  </si>
  <si>
    <t>setki</t>
  </si>
  <si>
    <t>jeden</t>
  </si>
  <si>
    <t xml:space="preserve"> sto </t>
  </si>
  <si>
    <t>dwa</t>
  </si>
  <si>
    <t xml:space="preserve"> dwieście </t>
  </si>
  <si>
    <t xml:space="preserve">dziesięć </t>
  </si>
  <si>
    <t>trzy</t>
  </si>
  <si>
    <t xml:space="preserve"> trzysta </t>
  </si>
  <si>
    <t>cztery</t>
  </si>
  <si>
    <t xml:space="preserve"> czterysta </t>
  </si>
  <si>
    <t>pięć</t>
  </si>
  <si>
    <t xml:space="preserve"> pięćset </t>
  </si>
  <si>
    <t>sześć</t>
  </si>
  <si>
    <t xml:space="preserve"> sześćset </t>
  </si>
  <si>
    <t>siedem</t>
  </si>
  <si>
    <t xml:space="preserve"> siedemset </t>
  </si>
  <si>
    <t>osiem</t>
  </si>
  <si>
    <t xml:space="preserve"> osiemset </t>
  </si>
  <si>
    <t>dziewięć</t>
  </si>
  <si>
    <t xml:space="preserve"> dziewięćset </t>
  </si>
  <si>
    <t>jedenaście</t>
  </si>
  <si>
    <t>dwanaście</t>
  </si>
  <si>
    <t>trzynaście</t>
  </si>
  <si>
    <t>czternaście</t>
  </si>
  <si>
    <t>piętnaście</t>
  </si>
  <si>
    <t>szesnaście</t>
  </si>
  <si>
    <t>siedemnaście</t>
  </si>
  <si>
    <t>osiemnaście</t>
  </si>
  <si>
    <t>dziewiętnaście</t>
  </si>
  <si>
    <t>dwadzieścia</t>
  </si>
  <si>
    <t>dwadzieścia jeden</t>
  </si>
  <si>
    <t>dwadzieścia dwa</t>
  </si>
  <si>
    <t>dwadzieścia trzy</t>
  </si>
  <si>
    <t>dwadzieścia cztery</t>
  </si>
  <si>
    <t>dwadzieścia pięć</t>
  </si>
  <si>
    <t>dwadzieścia sześć</t>
  </si>
  <si>
    <t>dwadzieścia siedem</t>
  </si>
  <si>
    <t>dwadzieścia osiem</t>
  </si>
  <si>
    <t>dwadzieścia dziewięć</t>
  </si>
  <si>
    <t>trzydzieści</t>
  </si>
  <si>
    <t>trzydzieści jeden</t>
  </si>
  <si>
    <t>trzydzieści dwa</t>
  </si>
  <si>
    <t>trzydzieści trzy</t>
  </si>
  <si>
    <t>trzydzieści cztery</t>
  </si>
  <si>
    <t>trzydzieści pięć</t>
  </si>
  <si>
    <t>trzydzieści sześć</t>
  </si>
  <si>
    <t>trzydzieści siedem</t>
  </si>
  <si>
    <t>trzydzieści osiem</t>
  </si>
  <si>
    <t>trzydzieści dziewięć</t>
  </si>
  <si>
    <t>czterdzieści</t>
  </si>
  <si>
    <t>czterdzieści jeden</t>
  </si>
  <si>
    <t>czterdzieści dwa</t>
  </si>
  <si>
    <t>czterdzieści trzy</t>
  </si>
  <si>
    <t>czterdzieści cztery</t>
  </si>
  <si>
    <t>czterdzieści pięć</t>
  </si>
  <si>
    <t>czterdzieści sześć</t>
  </si>
  <si>
    <t>czterdzieści siedem</t>
  </si>
  <si>
    <t>czterdzieści osiem</t>
  </si>
  <si>
    <t>czterdzieści dziewięć</t>
  </si>
  <si>
    <t>pięćdziesiąt</t>
  </si>
  <si>
    <t>pięćdziesiąt jeden</t>
  </si>
  <si>
    <t>pięćdziesiąt dwa</t>
  </si>
  <si>
    <t>pięćdziesiąt trzy</t>
  </si>
  <si>
    <t>pięćdziesiąt cztery</t>
  </si>
  <si>
    <t>pięćdziesiąt pięć</t>
  </si>
  <si>
    <t>pięćdziesiąt sześć</t>
  </si>
  <si>
    <t>pięćdziesiąt siedem</t>
  </si>
  <si>
    <t>pięćdziesiąt osiem</t>
  </si>
  <si>
    <t>pięćdziesiąt dziewięć</t>
  </si>
  <si>
    <t>sześćdziesiąt</t>
  </si>
  <si>
    <t>sześćdziesiąt jeden</t>
  </si>
  <si>
    <t>sześćdziesiąt dwa</t>
  </si>
  <si>
    <t>sześćdziesiąt trzy</t>
  </si>
  <si>
    <t>sześćdziesiąt cztery</t>
  </si>
  <si>
    <t>sześćdziesiąt pięć</t>
  </si>
  <si>
    <t>sześćdziesiąt sześć</t>
  </si>
  <si>
    <t>sześćdziesiąt siedem</t>
  </si>
  <si>
    <t>sześćdziesiąt osiem</t>
  </si>
  <si>
    <t>sześćdziesiąt dziewięć</t>
  </si>
  <si>
    <t>siedemdziesiąt</t>
  </si>
  <si>
    <t>siedemdziesiąt jeden</t>
  </si>
  <si>
    <t>siedemdziesiąt dwa</t>
  </si>
  <si>
    <t>siedemdziesiąt trzy</t>
  </si>
  <si>
    <t>siedemdziesiąt cztery</t>
  </si>
  <si>
    <t>siedemdziesiąt pięć</t>
  </si>
  <si>
    <t>siedemdziesiąt sześć</t>
  </si>
  <si>
    <t>siedemdziesiąt siedem</t>
  </si>
  <si>
    <t>siedemdziesiąt osiem</t>
  </si>
  <si>
    <t>siedemdziesiąt dziewięć</t>
  </si>
  <si>
    <t>osiemdziesiąt</t>
  </si>
  <si>
    <t>osiemdziesiąt jeden</t>
  </si>
  <si>
    <t>osiemdziesiąt dwa</t>
  </si>
  <si>
    <t>osiemdziesiąt trzy</t>
  </si>
  <si>
    <t>osiemdziesiąt cztery</t>
  </si>
  <si>
    <t>osiemdziesiąt pięć</t>
  </si>
  <si>
    <t>osiemdziesiąt sześć</t>
  </si>
  <si>
    <t>osiemdziesiąt siedem</t>
  </si>
  <si>
    <t>osiemdziesiąt osiem</t>
  </si>
  <si>
    <t>osiemdziesiąt dziewięć</t>
  </si>
  <si>
    <t>dziewięćdziesiąt</t>
  </si>
  <si>
    <t>dziewięćdziesiąt jeden</t>
  </si>
  <si>
    <t>dziewięćdziesiąt dwa</t>
  </si>
  <si>
    <t>dziewięćdziesiąt trzy</t>
  </si>
  <si>
    <t>dziewięćdziesiąt cztery</t>
  </si>
  <si>
    <t>dziewięćdziesiąt pięć</t>
  </si>
  <si>
    <t>dziewięćdziesiąt sześć</t>
  </si>
  <si>
    <t>dziewięćdziesiąt siedem</t>
  </si>
  <si>
    <t>dziewięćdziesiąt osiem</t>
  </si>
  <si>
    <t>dziewięćdziesiąt dziewięć</t>
  </si>
  <si>
    <t>lub</t>
  </si>
  <si>
    <t xml:space="preserve"> zł. </t>
  </si>
  <si>
    <t xml:space="preserve"> gr.</t>
  </si>
  <si>
    <r>
      <t>30</t>
    </r>
    <r>
      <rPr>
        <sz val="11"/>
        <color indexed="8"/>
        <rFont val="Calibri"/>
        <family val="2"/>
      </rPr>
      <t xml:space="preserve">. Oświadczam, że na terenie nieruchomości wskazanej w części  C.2. niniejszej deklaracji odpady komunalne            zbierane i gromadzone będą w sposób  </t>
    </r>
    <r>
      <rPr>
        <i/>
        <sz val="9"/>
        <color indexed="8"/>
        <rFont val="Calibri"/>
        <family val="2"/>
      </rPr>
      <t>(zaznaczyć poprzez postawienie znaku „X”)</t>
    </r>
  </si>
  <si>
    <t>………………………………………</t>
  </si>
  <si>
    <r>
      <rPr>
        <sz val="8"/>
        <color indexed="8"/>
        <rFont val="Calibri"/>
        <family val="2"/>
      </rPr>
      <t>32a.</t>
    </r>
    <r>
      <rPr>
        <sz val="11"/>
        <color indexed="8"/>
        <rFont val="Calibri"/>
        <family val="2"/>
      </rPr>
      <t xml:space="preserve">  gospodarstwa domowe </t>
    </r>
    <r>
      <rPr>
        <b/>
        <sz val="11"/>
        <color indexed="8"/>
        <rFont val="Calibri"/>
        <family val="2"/>
      </rPr>
      <t>1 osobowe</t>
    </r>
    <r>
      <rPr>
        <sz val="9"/>
        <color indexed="8"/>
        <rFont val="Calibri"/>
        <family val="2"/>
      </rPr>
      <t xml:space="preserve"> </t>
    </r>
  </si>
  <si>
    <r>
      <rPr>
        <sz val="8"/>
        <color indexed="8"/>
        <rFont val="Calibri"/>
        <family val="2"/>
      </rPr>
      <t>32b.</t>
    </r>
    <r>
      <rPr>
        <sz val="11"/>
        <color indexed="8"/>
        <rFont val="Calibri"/>
        <family val="2"/>
      </rPr>
      <t xml:space="preserve">  gospodarstwa domowe </t>
    </r>
    <r>
      <rPr>
        <b/>
        <sz val="11"/>
        <color indexed="8"/>
        <rFont val="Calibri"/>
        <family val="2"/>
      </rPr>
      <t>2-3 osobowe</t>
    </r>
    <r>
      <rPr>
        <sz val="9"/>
        <color indexed="8"/>
        <rFont val="Calibri"/>
        <family val="2"/>
      </rPr>
      <t xml:space="preserve"> </t>
    </r>
  </si>
  <si>
    <r>
      <rPr>
        <sz val="8"/>
        <color indexed="8"/>
        <rFont val="Calibri"/>
        <family val="2"/>
      </rPr>
      <t>32c.</t>
    </r>
    <r>
      <rPr>
        <sz val="11"/>
        <color indexed="8"/>
        <rFont val="Calibri"/>
        <family val="2"/>
      </rPr>
      <t xml:space="preserve">  gospodarstwa domowe </t>
    </r>
    <r>
      <rPr>
        <b/>
        <sz val="11"/>
        <color indexed="8"/>
        <rFont val="Calibri"/>
        <family val="2"/>
      </rPr>
      <t xml:space="preserve">powyżej 3 osób  </t>
    </r>
  </si>
  <si>
    <r>
      <rPr>
        <sz val="8"/>
        <color indexed="8"/>
        <rFont val="Calibri"/>
        <family val="2"/>
      </rPr>
      <t>34a.</t>
    </r>
    <r>
      <rPr>
        <sz val="11"/>
        <color indexed="8"/>
        <rFont val="Calibri"/>
        <family val="2"/>
      </rPr>
      <t xml:space="preserve">  gospodarstwo domowe </t>
    </r>
    <r>
      <rPr>
        <b/>
        <sz val="11"/>
        <color indexed="8"/>
        <rFont val="Calibri"/>
        <family val="2"/>
      </rPr>
      <t>1 osobowe</t>
    </r>
  </si>
  <si>
    <r>
      <rPr>
        <sz val="8"/>
        <color indexed="8"/>
        <rFont val="Calibri"/>
        <family val="2"/>
      </rPr>
      <t>34b.</t>
    </r>
    <r>
      <rPr>
        <sz val="11"/>
        <color indexed="8"/>
        <rFont val="Calibri"/>
        <family val="2"/>
      </rPr>
      <t xml:space="preserve">  gospodarstwo domowe </t>
    </r>
    <r>
      <rPr>
        <b/>
        <sz val="11"/>
        <color indexed="8"/>
        <rFont val="Calibri"/>
        <family val="2"/>
      </rPr>
      <t>2-3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osobowe</t>
    </r>
  </si>
  <si>
    <r>
      <rPr>
        <sz val="8"/>
        <color indexed="8"/>
        <rFont val="Calibri"/>
        <family val="2"/>
      </rPr>
      <t>34c.</t>
    </r>
    <r>
      <rPr>
        <sz val="11"/>
        <color indexed="8"/>
        <rFont val="Calibri"/>
        <family val="2"/>
      </rPr>
      <t xml:space="preserve">  gospodarstwa domowe </t>
    </r>
    <r>
      <rPr>
        <b/>
        <sz val="11"/>
        <color indexed="8"/>
        <rFont val="Calibri"/>
        <family val="2"/>
      </rPr>
      <t>powyżej 3 osób</t>
    </r>
  </si>
  <si>
    <r>
      <rPr>
        <sz val="8"/>
        <color indexed="8"/>
        <rFont val="Calibri"/>
        <family val="2"/>
      </rPr>
      <t>35a.</t>
    </r>
    <r>
      <rPr>
        <sz val="11"/>
        <color indexed="8"/>
        <rFont val="Calibri"/>
        <family val="2"/>
      </rPr>
      <t xml:space="preserve">  gospodarstwo domowe </t>
    </r>
    <r>
      <rPr>
        <b/>
        <sz val="11"/>
        <color indexed="8"/>
        <rFont val="Calibri"/>
        <family val="2"/>
      </rPr>
      <t>1 osobowe</t>
    </r>
  </si>
  <si>
    <r>
      <rPr>
        <sz val="8"/>
        <color indexed="8"/>
        <rFont val="Calibri"/>
        <family val="2"/>
      </rPr>
      <t>35b.</t>
    </r>
    <r>
      <rPr>
        <sz val="11"/>
        <color indexed="8"/>
        <rFont val="Calibri"/>
        <family val="2"/>
      </rPr>
      <t xml:space="preserve">  gospodarstwo domowe </t>
    </r>
    <r>
      <rPr>
        <b/>
        <sz val="11"/>
        <color indexed="8"/>
        <rFont val="Calibri"/>
        <family val="2"/>
      </rPr>
      <t>2-3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osobowe</t>
    </r>
  </si>
  <si>
    <r>
      <rPr>
        <sz val="8"/>
        <color indexed="8"/>
        <rFont val="Calibri"/>
        <family val="2"/>
      </rPr>
      <t>35c.</t>
    </r>
    <r>
      <rPr>
        <sz val="11"/>
        <color indexed="8"/>
        <rFont val="Calibri"/>
        <family val="2"/>
      </rPr>
      <t xml:space="preserve">  gospodarstwa domowe </t>
    </r>
    <r>
      <rPr>
        <b/>
        <sz val="11"/>
        <color indexed="8"/>
        <rFont val="Calibri"/>
        <family val="2"/>
      </rPr>
      <t>powyżej 3 osób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</si>
</sst>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[$-415]d\ mmmm\ yyyy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##,###,###,###.##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mbria"/>
      <family val="1"/>
    </font>
    <font>
      <sz val="4"/>
      <color indexed="8"/>
      <name val="Calibri"/>
      <family val="2"/>
    </font>
    <font>
      <b/>
      <sz val="3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3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23"/>
      <name val="Calibri"/>
      <family val="2"/>
    </font>
    <font>
      <sz val="9"/>
      <color indexed="8"/>
      <name val="Calibri"/>
      <family val="2"/>
    </font>
    <font>
      <b/>
      <sz val="5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4"/>
      <color indexed="8"/>
      <name val="Calibri"/>
      <family val="2"/>
    </font>
    <font>
      <b/>
      <sz val="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7"/>
      <color indexed="8"/>
      <name val="Calibri"/>
      <family val="2"/>
    </font>
    <font>
      <sz val="2"/>
      <color indexed="8"/>
      <name val="Calibri"/>
      <family val="2"/>
    </font>
    <font>
      <b/>
      <sz val="8"/>
      <color indexed="8"/>
      <name val="Calibri"/>
      <family val="2"/>
    </font>
    <font>
      <sz val="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2"/>
      <color indexed="8"/>
      <name val="Calibri"/>
      <family val="2"/>
    </font>
    <font>
      <sz val="8"/>
      <color indexed="8"/>
      <name val="Czcionka tekstu podstawowego"/>
      <family val="2"/>
    </font>
    <font>
      <b/>
      <sz val="11"/>
      <name val="Calibri"/>
      <family val="2"/>
    </font>
    <font>
      <b/>
      <sz val="11"/>
      <name val="Cambria"/>
      <family val="1"/>
    </font>
    <font>
      <i/>
      <sz val="8"/>
      <color indexed="55"/>
      <name val="Czcionka tekstu podstawowego"/>
      <family val="0"/>
    </font>
    <font>
      <sz val="8"/>
      <color indexed="55"/>
      <name val="Czcionka tekstu podstawowego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75" fillId="27" borderId="1" applyNumberFormat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indent="15"/>
    </xf>
    <xf numFmtId="0" fontId="6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top" wrapText="1"/>
    </xf>
    <xf numFmtId="6" fontId="34" fillId="0" borderId="0" xfId="0" applyNumberFormat="1" applyFont="1" applyBorder="1" applyAlignment="1">
      <alignment vertical="top" wrapText="1"/>
    </xf>
    <xf numFmtId="6" fontId="34" fillId="0" borderId="0" xfId="0" applyNumberFormat="1" applyFont="1" applyBorder="1" applyAlignment="1">
      <alignment horizontal="right" vertical="top" wrapText="1"/>
    </xf>
    <xf numFmtId="6" fontId="3" fillId="0" borderId="0" xfId="0" applyNumberFormat="1" applyFont="1" applyBorder="1" applyAlignment="1">
      <alignment horizontal="center" vertical="top" wrapText="1"/>
    </xf>
    <xf numFmtId="6" fontId="3" fillId="0" borderId="0" xfId="0" applyNumberFormat="1" applyFont="1" applyBorder="1" applyAlignment="1">
      <alignment vertical="top" wrapText="1"/>
    </xf>
    <xf numFmtId="6" fontId="2" fillId="0" borderId="0" xfId="0" applyNumberFormat="1" applyFont="1" applyBorder="1" applyAlignment="1">
      <alignment horizontal="left" vertical="top" wrapText="1"/>
    </xf>
    <xf numFmtId="0" fontId="26" fillId="33" borderId="15" xfId="0" applyFont="1" applyFill="1" applyBorder="1" applyAlignment="1">
      <alignment vertical="top" wrapText="1"/>
    </xf>
    <xf numFmtId="0" fontId="24" fillId="33" borderId="16" xfId="0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37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horizontal="right" vertical="top" wrapText="1"/>
    </xf>
    <xf numFmtId="6" fontId="6" fillId="0" borderId="18" xfId="0" applyNumberFormat="1" applyFont="1" applyBorder="1" applyAlignment="1">
      <alignment vertical="top" wrapText="1"/>
    </xf>
    <xf numFmtId="6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horizontal="center" vertical="top" wrapText="1"/>
    </xf>
    <xf numFmtId="0" fontId="40" fillId="0" borderId="0" xfId="0" applyFont="1" applyAlignment="1">
      <alignment/>
    </xf>
    <xf numFmtId="0" fontId="36" fillId="0" borderId="19" xfId="0" applyFont="1" applyBorder="1" applyAlignment="1">
      <alignment vertical="top" wrapText="1"/>
    </xf>
    <xf numFmtId="1" fontId="38" fillId="34" borderId="0" xfId="0" applyNumberFormat="1" applyFont="1" applyFill="1" applyBorder="1" applyAlignment="1" applyProtection="1">
      <alignment horizontal="left" vertical="top" wrapText="1"/>
      <protection locked="0"/>
    </xf>
    <xf numFmtId="0" fontId="38" fillId="34" borderId="0" xfId="0" applyFont="1" applyFill="1" applyBorder="1" applyAlignment="1" applyProtection="1" quotePrefix="1">
      <alignment horizontal="center" vertical="top" wrapText="1"/>
      <protection locked="0"/>
    </xf>
    <xf numFmtId="1" fontId="38" fillId="34" borderId="0" xfId="0" applyNumberFormat="1" applyFont="1" applyFill="1" applyBorder="1" applyAlignment="1" applyProtection="1">
      <alignment vertical="top" wrapText="1"/>
      <protection locked="0"/>
    </xf>
    <xf numFmtId="38" fontId="36" fillId="0" borderId="20" xfId="0" applyNumberFormat="1" applyFont="1" applyBorder="1" applyAlignment="1">
      <alignment vertical="top" wrapText="1"/>
    </xf>
    <xf numFmtId="0" fontId="81" fillId="0" borderId="0" xfId="52" applyFont="1" applyFill="1" applyBorder="1">
      <alignment/>
      <protection/>
    </xf>
    <xf numFmtId="0" fontId="42" fillId="0" borderId="0" xfId="52" applyFont="1" applyFill="1" applyBorder="1">
      <alignment/>
      <protection/>
    </xf>
    <xf numFmtId="0" fontId="61" fillId="0" borderId="0" xfId="52" applyFont="1" applyFill="1" applyBorder="1">
      <alignment/>
      <protection/>
    </xf>
    <xf numFmtId="0" fontId="42" fillId="0" borderId="0" xfId="52" applyFont="1" applyFill="1" applyBorder="1" applyAlignment="1">
      <alignment horizontal="center"/>
      <protection/>
    </xf>
    <xf numFmtId="0" fontId="61" fillId="0" borderId="0" xfId="52" applyFont="1" applyFill="1" applyBorder="1" applyAlignment="1">
      <alignment horizontal="left"/>
      <protection/>
    </xf>
    <xf numFmtId="0" fontId="61" fillId="0" borderId="0" xfId="52" applyFont="1" applyFill="1" applyBorder="1" applyAlignment="1">
      <alignment horizontal="center"/>
      <protection/>
    </xf>
    <xf numFmtId="0" fontId="42" fillId="0" borderId="0" xfId="52" applyFont="1" applyFill="1" applyBorder="1" applyAlignment="1">
      <alignment/>
      <protection/>
    </xf>
    <xf numFmtId="0" fontId="62" fillId="0" borderId="0" xfId="52" applyFont="1" applyFill="1" applyBorder="1" applyAlignment="1">
      <alignment/>
      <protection/>
    </xf>
    <xf numFmtId="0" fontId="61" fillId="0" borderId="0" xfId="52" applyFont="1" applyFill="1" applyBorder="1" applyAlignment="1">
      <alignment horizontal="right"/>
      <protection/>
    </xf>
    <xf numFmtId="4" fontId="42" fillId="0" borderId="0" xfId="52" applyNumberFormat="1" applyFont="1" applyFill="1" applyBorder="1">
      <alignment/>
      <protection/>
    </xf>
    <xf numFmtId="0" fontId="82" fillId="0" borderId="0" xfId="52" applyFont="1" applyFill="1" applyBorder="1" applyAlignment="1">
      <alignment horizontal="center"/>
      <protection/>
    </xf>
    <xf numFmtId="1" fontId="82" fillId="0" borderId="0" xfId="52" applyNumberFormat="1" applyFont="1" applyFill="1" applyBorder="1">
      <alignment/>
      <protection/>
    </xf>
    <xf numFmtId="0" fontId="83" fillId="0" borderId="0" xfId="52" applyFont="1" applyFill="1" applyBorder="1">
      <alignment/>
      <protection/>
    </xf>
    <xf numFmtId="0" fontId="82" fillId="0" borderId="0" xfId="52" applyFont="1" applyFill="1" applyBorder="1">
      <alignment/>
      <protection/>
    </xf>
    <xf numFmtId="0" fontId="83" fillId="0" borderId="0" xfId="5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49" fontId="39" fillId="0" borderId="24" xfId="0" applyNumberFormat="1" applyFont="1" applyBorder="1" applyAlignment="1" applyProtection="1">
      <alignment horizontal="center" vertical="center" wrapText="1"/>
      <protection locked="0"/>
    </xf>
    <xf numFmtId="49" fontId="39" fillId="0" borderId="25" xfId="0" applyNumberFormat="1" applyFont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9" fontId="39" fillId="0" borderId="14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top" wrapText="1"/>
    </xf>
    <xf numFmtId="49" fontId="39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9" fillId="35" borderId="24" xfId="0" applyFont="1" applyFill="1" applyBorder="1" applyAlignment="1" applyProtection="1">
      <alignment horizontal="center" vertical="center" wrapText="1"/>
      <protection locked="0"/>
    </xf>
    <xf numFmtId="0" fontId="39" fillId="35" borderId="25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24" fillId="33" borderId="34" xfId="0" applyFont="1" applyFill="1" applyBorder="1" applyAlignment="1">
      <alignment vertical="top" wrapText="1"/>
    </xf>
    <xf numFmtId="0" fontId="24" fillId="33" borderId="28" xfId="0" applyFont="1" applyFill="1" applyBorder="1" applyAlignment="1">
      <alignment vertical="top" wrapText="1"/>
    </xf>
    <xf numFmtId="0" fontId="26" fillId="33" borderId="32" xfId="0" applyFont="1" applyFill="1" applyBorder="1" applyAlignment="1">
      <alignment vertical="top" wrapText="1"/>
    </xf>
    <xf numFmtId="0" fontId="26" fillId="33" borderId="22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0" fontId="24" fillId="0" borderId="10" xfId="0" applyFont="1" applyBorder="1" applyAlignment="1">
      <alignment horizontal="left" vertical="top" wrapText="1" indent="4"/>
    </xf>
    <xf numFmtId="0" fontId="24" fillId="0" borderId="0" xfId="0" applyFont="1" applyBorder="1" applyAlignment="1">
      <alignment horizontal="left" vertical="top" wrapText="1" indent="4"/>
    </xf>
    <xf numFmtId="0" fontId="24" fillId="0" borderId="18" xfId="0" applyFont="1" applyBorder="1" applyAlignment="1">
      <alignment horizontal="left" vertical="top" wrapText="1" indent="4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 indent="4"/>
    </xf>
    <xf numFmtId="0" fontId="16" fillId="0" borderId="0" xfId="0" applyFont="1" applyBorder="1" applyAlignment="1">
      <alignment horizontal="left" vertical="top" wrapText="1" indent="4"/>
    </xf>
    <xf numFmtId="0" fontId="22" fillId="0" borderId="17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164" fontId="41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 indent="4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39" fillId="35" borderId="1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6" fillId="33" borderId="15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24" fillId="33" borderId="16" xfId="0" applyFont="1" applyFill="1" applyBorder="1" applyAlignment="1">
      <alignment vertical="top" wrapText="1"/>
    </xf>
    <xf numFmtId="0" fontId="37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64" fontId="0" fillId="0" borderId="0" xfId="0" applyNumberForma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wrapText="1"/>
      <protection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33" fillId="34" borderId="0" xfId="0" applyNumberFormat="1" applyFont="1" applyFill="1" applyBorder="1" applyAlignment="1" applyProtection="1">
      <alignment horizontal="center"/>
      <protection locked="0"/>
    </xf>
    <xf numFmtId="0" fontId="33" fillId="0" borderId="28" xfId="0" applyFont="1" applyBorder="1" applyAlignment="1">
      <alignment horizontal="center" vertical="top"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35" fillId="0" borderId="28" xfId="0" applyFont="1" applyBorder="1" applyAlignment="1">
      <alignment horizontal="center" vertical="top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3"/>
  <sheetViews>
    <sheetView showGridLines="0" showRowColHeaders="0" showZeros="0" tabSelected="1" showOutlineSymbols="0" zoomScale="145" zoomScaleNormal="145" zoomScaleSheetLayoutView="145" zoomScalePageLayoutView="0" workbookViewId="0" topLeftCell="A1">
      <selection activeCell="F28" sqref="F28:O28"/>
    </sheetView>
  </sheetViews>
  <sheetFormatPr defaultColWidth="8.796875" defaultRowHeight="14.25"/>
  <cols>
    <col min="1" max="1" width="0.203125" style="0" customWidth="1"/>
    <col min="2" max="2" width="6.09765625" style="0" customWidth="1"/>
    <col min="3" max="3" width="8.3984375" style="0" customWidth="1"/>
    <col min="4" max="4" width="8.09765625" style="0" customWidth="1"/>
    <col min="5" max="5" width="6.69921875" style="0" customWidth="1"/>
    <col min="6" max="6" width="6.19921875" style="0" customWidth="1"/>
    <col min="7" max="7" width="6.8984375" style="0" customWidth="1"/>
    <col min="8" max="8" width="1.8984375" style="0" customWidth="1"/>
    <col min="9" max="9" width="7" style="0" customWidth="1"/>
    <col min="10" max="10" width="2.09765625" style="0" customWidth="1"/>
    <col min="11" max="11" width="6.59765625" style="0" customWidth="1"/>
    <col min="12" max="12" width="9.69921875" style="0" customWidth="1"/>
    <col min="13" max="13" width="7.3984375" style="0" customWidth="1"/>
    <col min="14" max="14" width="5" style="0" customWidth="1"/>
    <col min="15" max="15" width="5.69921875" style="0" customWidth="1"/>
    <col min="16" max="16" width="0.8984375" style="18" customWidth="1"/>
    <col min="17" max="17" width="0.59375" style="0" customWidth="1"/>
    <col min="18" max="18" width="0.6953125" style="0" customWidth="1"/>
  </cols>
  <sheetData>
    <row r="1" spans="7:8" ht="14.25">
      <c r="G1" s="2" t="s">
        <v>39</v>
      </c>
      <c r="H1" s="2"/>
    </row>
    <row r="2" spans="7:8" ht="14.25">
      <c r="G2" s="2" t="s">
        <v>40</v>
      </c>
      <c r="H2" s="2"/>
    </row>
    <row r="3" spans="7:8" ht="14.25">
      <c r="G3" s="2" t="s">
        <v>41</v>
      </c>
      <c r="H3" s="2"/>
    </row>
    <row r="4" spans="7:8" ht="14.25">
      <c r="G4" s="2"/>
      <c r="H4" s="2"/>
    </row>
    <row r="5" spans="6:11" ht="14.25">
      <c r="F5" s="199" t="s">
        <v>37</v>
      </c>
      <c r="G5" s="199"/>
      <c r="H5" s="199"/>
      <c r="I5" s="199"/>
      <c r="J5" s="199"/>
      <c r="K5" s="199"/>
    </row>
    <row r="6" ht="14.25">
      <c r="D6" s="1" t="s">
        <v>38</v>
      </c>
    </row>
    <row r="7" spans="5:6" ht="14.25">
      <c r="E7" s="1"/>
      <c r="F7" s="1"/>
    </row>
    <row r="8" spans="2:17" ht="27" customHeight="1">
      <c r="B8" s="152" t="s">
        <v>42</v>
      </c>
      <c r="C8" s="153"/>
      <c r="D8" s="166" t="s">
        <v>43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2"/>
      <c r="Q8" s="8"/>
    </row>
    <row r="9" spans="2:17" ht="68.25" customHeight="1">
      <c r="B9" s="154" t="s">
        <v>44</v>
      </c>
      <c r="C9" s="155"/>
      <c r="D9" s="146" t="s">
        <v>45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9"/>
      <c r="Q9" s="8"/>
    </row>
    <row r="10" spans="2:17" ht="14.25" customHeight="1">
      <c r="B10" s="154" t="s">
        <v>46</v>
      </c>
      <c r="C10" s="155"/>
      <c r="D10" s="146" t="s">
        <v>47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9"/>
      <c r="Q10" s="8"/>
    </row>
    <row r="11" spans="2:17" ht="14.25" customHeight="1">
      <c r="B11" s="156"/>
      <c r="C11" s="157"/>
      <c r="D11" s="146" t="s">
        <v>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9"/>
      <c r="Q11" s="8"/>
    </row>
    <row r="12" spans="2:17" ht="14.25" customHeight="1">
      <c r="B12" s="156"/>
      <c r="C12" s="157"/>
      <c r="D12" s="146" t="s">
        <v>1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9"/>
      <c r="Q12" s="8"/>
    </row>
    <row r="13" spans="2:17" ht="14.25" customHeight="1">
      <c r="B13" s="156"/>
      <c r="C13" s="157"/>
      <c r="D13" s="146" t="s">
        <v>60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9"/>
      <c r="Q13" s="8"/>
    </row>
    <row r="14" spans="2:17" ht="14.25" customHeight="1">
      <c r="B14" s="154" t="s">
        <v>48</v>
      </c>
      <c r="C14" s="155"/>
      <c r="D14" s="155" t="s">
        <v>49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67"/>
      <c r="Q14" s="8"/>
    </row>
    <row r="15" spans="2:17" ht="19.5" customHeight="1" thickBot="1">
      <c r="B15" s="154" t="s">
        <v>50</v>
      </c>
      <c r="C15" s="155"/>
      <c r="D15" s="155"/>
      <c r="E15" s="155"/>
      <c r="F15" s="150" t="s">
        <v>51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8"/>
    </row>
    <row r="16" spans="2:17" ht="33" customHeight="1" thickBot="1">
      <c r="B16" s="95" t="s">
        <v>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0"/>
      <c r="Q16" s="18"/>
    </row>
    <row r="17" spans="2:17" ht="24.75" customHeight="1">
      <c r="B17" s="147" t="s">
        <v>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8"/>
    </row>
    <row r="18" spans="2:17" ht="26.25" customHeight="1">
      <c r="B18" s="6"/>
      <c r="C18" s="4"/>
      <c r="D18" s="158" t="s">
        <v>54</v>
      </c>
      <c r="E18" s="158"/>
      <c r="F18" s="158"/>
      <c r="G18" s="158"/>
      <c r="H18" s="159"/>
      <c r="I18" s="6"/>
      <c r="J18" s="4"/>
      <c r="K18" s="158" t="s">
        <v>53</v>
      </c>
      <c r="L18" s="158"/>
      <c r="M18" s="158"/>
      <c r="N18" s="158"/>
      <c r="O18" s="158"/>
      <c r="P18" s="159"/>
      <c r="Q18" s="8"/>
    </row>
    <row r="19" spans="2:17" ht="5.25" customHeight="1" thickBot="1">
      <c r="B19" s="163"/>
      <c r="C19" s="164"/>
      <c r="D19" s="164"/>
      <c r="E19" s="164"/>
      <c r="F19" s="164"/>
      <c r="G19" s="164"/>
      <c r="H19" s="165"/>
      <c r="I19" s="160"/>
      <c r="J19" s="161"/>
      <c r="K19" s="161"/>
      <c r="L19" s="161"/>
      <c r="M19" s="161"/>
      <c r="N19" s="161"/>
      <c r="O19" s="161"/>
      <c r="P19" s="162"/>
      <c r="Q19" s="8"/>
    </row>
    <row r="20" spans="2:17" ht="33.75" customHeight="1" thickBot="1">
      <c r="B20" s="95" t="s">
        <v>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10"/>
      <c r="Q20" s="18"/>
    </row>
    <row r="21" spans="2:17" ht="28.5" customHeight="1">
      <c r="B21" s="147" t="s">
        <v>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  <c r="Q21" s="8"/>
    </row>
    <row r="22" spans="2:17" ht="5.25" customHeigh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8"/>
    </row>
    <row r="23" spans="2:17" ht="16.5" customHeight="1">
      <c r="B23" s="7" t="s">
        <v>52</v>
      </c>
      <c r="C23" s="5"/>
      <c r="D23" s="62" t="s">
        <v>55</v>
      </c>
      <c r="E23" s="62"/>
      <c r="F23" s="62"/>
      <c r="G23" s="62"/>
      <c r="H23" s="62"/>
      <c r="I23" s="62"/>
      <c r="J23" s="62"/>
      <c r="K23" s="62"/>
      <c r="L23" s="62"/>
      <c r="M23" s="90"/>
      <c r="N23" s="90"/>
      <c r="O23" s="90"/>
      <c r="P23" s="91"/>
      <c r="Q23" s="8"/>
    </row>
    <row r="24" spans="2:17" ht="16.5" customHeight="1">
      <c r="B24" s="7" t="s">
        <v>52</v>
      </c>
      <c r="C24" s="5"/>
      <c r="D24" s="62" t="s">
        <v>56</v>
      </c>
      <c r="E24" s="62"/>
      <c r="F24" s="62"/>
      <c r="G24" s="62"/>
      <c r="H24" s="62"/>
      <c r="I24" s="62"/>
      <c r="J24" s="62"/>
      <c r="K24" s="62"/>
      <c r="L24" s="62"/>
      <c r="M24" s="90"/>
      <c r="N24" s="90"/>
      <c r="O24" s="90"/>
      <c r="P24" s="91"/>
      <c r="Q24" s="8"/>
    </row>
    <row r="25" spans="2:17" ht="16.5" customHeight="1">
      <c r="B25" s="7" t="s">
        <v>52</v>
      </c>
      <c r="C25" s="5"/>
      <c r="D25" s="62" t="s">
        <v>57</v>
      </c>
      <c r="E25" s="62"/>
      <c r="F25" s="62"/>
      <c r="G25" s="62"/>
      <c r="H25" s="62"/>
      <c r="I25" s="62"/>
      <c r="J25" s="62"/>
      <c r="K25" s="62"/>
      <c r="L25" s="62"/>
      <c r="M25" s="90"/>
      <c r="N25" s="90"/>
      <c r="O25" s="90"/>
      <c r="P25" s="91"/>
      <c r="Q25" s="8"/>
    </row>
    <row r="26" spans="2:17" ht="16.5" customHeight="1">
      <c r="B26" s="7" t="s">
        <v>52</v>
      </c>
      <c r="C26" s="5"/>
      <c r="D26" s="62" t="s">
        <v>58</v>
      </c>
      <c r="E26" s="62"/>
      <c r="F26" s="62"/>
      <c r="G26" s="62"/>
      <c r="H26" s="62"/>
      <c r="I26" s="62"/>
      <c r="J26" s="62"/>
      <c r="K26" s="62"/>
      <c r="L26" s="62"/>
      <c r="M26" s="90"/>
      <c r="N26" s="90"/>
      <c r="O26" s="90"/>
      <c r="P26" s="91"/>
      <c r="Q26" s="8"/>
    </row>
    <row r="27" spans="2:17" ht="16.5" customHeight="1">
      <c r="B27" s="7" t="s">
        <v>52</v>
      </c>
      <c r="C27" s="5"/>
      <c r="D27" s="62" t="s">
        <v>59</v>
      </c>
      <c r="E27" s="62"/>
      <c r="F27" s="62"/>
      <c r="G27" s="62"/>
      <c r="H27" s="62"/>
      <c r="I27" s="62"/>
      <c r="J27" s="62"/>
      <c r="K27" s="62"/>
      <c r="L27" s="62"/>
      <c r="M27" s="90"/>
      <c r="N27" s="90"/>
      <c r="O27" s="90"/>
      <c r="P27" s="91"/>
      <c r="Q27" s="8"/>
    </row>
    <row r="28" spans="2:17" ht="15.75" customHeight="1">
      <c r="B28" s="7" t="s">
        <v>52</v>
      </c>
      <c r="C28" s="5"/>
      <c r="D28" s="62" t="s">
        <v>61</v>
      </c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0"/>
      <c r="Q28" s="8"/>
    </row>
    <row r="29" spans="2:17" ht="6.75" customHeight="1" thickBot="1"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8"/>
    </row>
    <row r="30" spans="2:17" ht="33" customHeight="1" thickBot="1">
      <c r="B30" s="95" t="s">
        <v>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10"/>
      <c r="Q30" s="18"/>
    </row>
    <row r="31" spans="2:17" ht="3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"/>
      <c r="Q31" s="8"/>
    </row>
    <row r="32" spans="2:17" ht="26.25" customHeight="1">
      <c r="B32" s="93" t="s">
        <v>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6"/>
      <c r="Q32" s="8"/>
    </row>
    <row r="33" spans="2:17" ht="34.5" customHeight="1">
      <c r="B33" s="8"/>
      <c r="C33" s="173" t="s">
        <v>8</v>
      </c>
      <c r="D33" s="174"/>
      <c r="E33" s="5"/>
      <c r="F33" s="62" t="s">
        <v>9</v>
      </c>
      <c r="G33" s="62"/>
      <c r="H33" s="62"/>
      <c r="I33" s="92"/>
      <c r="J33" s="169" t="s">
        <v>52</v>
      </c>
      <c r="K33" s="170"/>
      <c r="L33" s="171" t="s">
        <v>81</v>
      </c>
      <c r="M33" s="171"/>
      <c r="N33" s="171"/>
      <c r="O33" s="171"/>
      <c r="P33" s="172"/>
      <c r="Q33" s="8"/>
    </row>
    <row r="34" spans="2:17" ht="15" customHeight="1">
      <c r="B34" s="71" t="s">
        <v>10</v>
      </c>
      <c r="C34" s="72"/>
      <c r="D34" s="72"/>
      <c r="E34" s="72"/>
      <c r="F34" s="72"/>
      <c r="G34" s="72"/>
      <c r="H34" s="73"/>
      <c r="I34" s="71" t="s">
        <v>11</v>
      </c>
      <c r="J34" s="72"/>
      <c r="K34" s="72"/>
      <c r="L34" s="72"/>
      <c r="M34" s="72"/>
      <c r="N34" s="72"/>
      <c r="O34" s="72"/>
      <c r="P34" s="73"/>
      <c r="Q34" s="8"/>
    </row>
    <row r="35" spans="2:17" ht="20.25" customHeight="1">
      <c r="B35" s="66"/>
      <c r="C35" s="67"/>
      <c r="D35" s="67"/>
      <c r="E35" s="67"/>
      <c r="F35" s="67"/>
      <c r="G35" s="67"/>
      <c r="H35" s="74"/>
      <c r="I35" s="66"/>
      <c r="J35" s="67"/>
      <c r="K35" s="67"/>
      <c r="L35" s="67"/>
      <c r="M35" s="67"/>
      <c r="N35" s="67"/>
      <c r="O35" s="67"/>
      <c r="P35" s="30"/>
      <c r="Q35" s="8"/>
    </row>
    <row r="36" spans="2:17" ht="15" customHeight="1">
      <c r="B36" s="71" t="s">
        <v>12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8"/>
    </row>
    <row r="37" spans="2:17" ht="22.5" customHeight="1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74"/>
      <c r="Q37" s="8"/>
    </row>
    <row r="38" spans="2:17" ht="29.25" customHeight="1">
      <c r="B38" s="71" t="s">
        <v>13</v>
      </c>
      <c r="C38" s="72"/>
      <c r="D38" s="72"/>
      <c r="E38" s="73"/>
      <c r="F38" s="68" t="s">
        <v>62</v>
      </c>
      <c r="G38" s="69"/>
      <c r="H38" s="69"/>
      <c r="I38" s="69"/>
      <c r="J38" s="69"/>
      <c r="K38" s="70"/>
      <c r="L38" s="204" t="s">
        <v>63</v>
      </c>
      <c r="M38" s="205"/>
      <c r="N38" s="205"/>
      <c r="O38" s="205"/>
      <c r="P38" s="206"/>
      <c r="Q38" s="8"/>
    </row>
    <row r="39" spans="2:17" ht="21.75" customHeight="1">
      <c r="B39" s="84"/>
      <c r="C39" s="85"/>
      <c r="D39" s="85"/>
      <c r="E39" s="86"/>
      <c r="F39" s="84"/>
      <c r="G39" s="85"/>
      <c r="H39" s="85"/>
      <c r="I39" s="85"/>
      <c r="J39" s="85"/>
      <c r="K39" s="86"/>
      <c r="L39" s="84"/>
      <c r="M39" s="85"/>
      <c r="N39" s="85"/>
      <c r="O39" s="85"/>
      <c r="P39" s="86"/>
      <c r="Q39" s="8"/>
    </row>
    <row r="40" spans="2:17" ht="5.25" customHeight="1" thickBot="1">
      <c r="B40" s="87"/>
      <c r="C40" s="88"/>
      <c r="D40" s="88"/>
      <c r="E40" s="89"/>
      <c r="F40" s="87"/>
      <c r="G40" s="88"/>
      <c r="H40" s="88"/>
      <c r="I40" s="88"/>
      <c r="J40" s="88"/>
      <c r="K40" s="89"/>
      <c r="L40" s="87"/>
      <c r="M40" s="88"/>
      <c r="N40" s="88"/>
      <c r="O40" s="88"/>
      <c r="P40" s="89"/>
      <c r="Q40" s="18"/>
    </row>
    <row r="41" spans="2:17" ht="6.75" customHeight="1">
      <c r="B41" s="99" t="s">
        <v>14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223"/>
      <c r="Q41" s="18"/>
    </row>
    <row r="42" spans="2:17" ht="15" customHeight="1"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224"/>
      <c r="Q42" s="18"/>
    </row>
    <row r="43" spans="2:17" ht="10.5" customHeight="1" thickBot="1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225"/>
      <c r="Q43" s="18"/>
    </row>
    <row r="44" spans="2:17" ht="18" customHeight="1">
      <c r="B44" s="75" t="s">
        <v>15</v>
      </c>
      <c r="C44" s="79"/>
      <c r="D44" s="79"/>
      <c r="E44" s="76"/>
      <c r="F44" s="75" t="s">
        <v>16</v>
      </c>
      <c r="G44" s="79"/>
      <c r="H44" s="79"/>
      <c r="I44" s="79"/>
      <c r="J44" s="79"/>
      <c r="K44" s="76"/>
      <c r="L44" s="63" t="s">
        <v>17</v>
      </c>
      <c r="M44" s="64"/>
      <c r="N44" s="64"/>
      <c r="O44" s="64"/>
      <c r="P44" s="65"/>
      <c r="Q44" s="8"/>
    </row>
    <row r="45" spans="2:17" ht="24" customHeight="1">
      <c r="B45" s="80"/>
      <c r="C45" s="81"/>
      <c r="D45" s="81"/>
      <c r="E45" s="82"/>
      <c r="F45" s="80"/>
      <c r="G45" s="81"/>
      <c r="H45" s="81"/>
      <c r="I45" s="81"/>
      <c r="J45" s="81"/>
      <c r="K45" s="82"/>
      <c r="L45" s="80"/>
      <c r="M45" s="81"/>
      <c r="N45" s="81"/>
      <c r="O45" s="81"/>
      <c r="P45" s="82"/>
      <c r="Q45" s="8"/>
    </row>
    <row r="46" spans="2:17" ht="16.5" customHeight="1">
      <c r="B46" s="75" t="s">
        <v>18</v>
      </c>
      <c r="C46" s="79"/>
      <c r="D46" s="79"/>
      <c r="E46" s="79"/>
      <c r="F46" s="71" t="s">
        <v>19</v>
      </c>
      <c r="G46" s="72"/>
      <c r="H46" s="72"/>
      <c r="I46" s="72"/>
      <c r="J46" s="72"/>
      <c r="K46" s="73"/>
      <c r="L46" s="75" t="s">
        <v>20</v>
      </c>
      <c r="M46" s="76"/>
      <c r="N46" s="71" t="s">
        <v>21</v>
      </c>
      <c r="O46" s="72"/>
      <c r="P46" s="73"/>
      <c r="Q46" s="8"/>
    </row>
    <row r="47" spans="2:17" ht="24.75" customHeight="1">
      <c r="B47" s="84"/>
      <c r="C47" s="85"/>
      <c r="D47" s="85"/>
      <c r="E47" s="85"/>
      <c r="F47" s="77"/>
      <c r="G47" s="83"/>
      <c r="H47" s="83"/>
      <c r="I47" s="83"/>
      <c r="J47" s="83"/>
      <c r="K47" s="78"/>
      <c r="L47" s="77"/>
      <c r="M47" s="78"/>
      <c r="N47" s="77"/>
      <c r="O47" s="83"/>
      <c r="P47" s="78"/>
      <c r="Q47" s="8"/>
    </row>
    <row r="48" spans="2:17" ht="17.25" customHeight="1">
      <c r="B48" s="71" t="s">
        <v>22</v>
      </c>
      <c r="C48" s="72"/>
      <c r="D48" s="72"/>
      <c r="E48" s="73"/>
      <c r="F48" s="71" t="s">
        <v>23</v>
      </c>
      <c r="G48" s="72"/>
      <c r="H48" s="72"/>
      <c r="I48" s="72"/>
      <c r="J48" s="72"/>
      <c r="K48" s="73"/>
      <c r="L48" s="71" t="s">
        <v>24</v>
      </c>
      <c r="M48" s="72"/>
      <c r="N48" s="72"/>
      <c r="O48" s="72"/>
      <c r="P48" s="73"/>
      <c r="Q48" s="8"/>
    </row>
    <row r="49" spans="2:17" ht="25.5" customHeight="1" thickBot="1">
      <c r="B49" s="84"/>
      <c r="C49" s="143"/>
      <c r="D49" s="143"/>
      <c r="E49" s="144"/>
      <c r="F49" s="84"/>
      <c r="G49" s="85"/>
      <c r="H49" s="85"/>
      <c r="I49" s="85"/>
      <c r="J49" s="85"/>
      <c r="K49" s="86"/>
      <c r="L49" s="87"/>
      <c r="M49" s="88"/>
      <c r="N49" s="88"/>
      <c r="O49" s="88"/>
      <c r="P49" s="89"/>
      <c r="Q49" s="8"/>
    </row>
    <row r="50" spans="2:17" ht="8.25" customHeight="1">
      <c r="B50" s="99" t="s">
        <v>64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9"/>
      <c r="Q50" s="18"/>
    </row>
    <row r="51" spans="2:17" ht="15" customHeight="1"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20"/>
      <c r="Q51" s="18"/>
    </row>
    <row r="52" spans="2:17" ht="9" customHeight="1" thickBot="1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21"/>
      <c r="Q52" s="18"/>
    </row>
    <row r="53" spans="2:17" ht="16.5" customHeight="1">
      <c r="B53" s="75" t="s">
        <v>25</v>
      </c>
      <c r="C53" s="79"/>
      <c r="D53" s="79"/>
      <c r="E53" s="79"/>
      <c r="F53" s="75" t="s">
        <v>65</v>
      </c>
      <c r="G53" s="79"/>
      <c r="H53" s="79"/>
      <c r="I53" s="79"/>
      <c r="J53" s="79"/>
      <c r="K53" s="76"/>
      <c r="L53" s="63" t="s">
        <v>26</v>
      </c>
      <c r="M53" s="64"/>
      <c r="N53" s="64"/>
      <c r="O53" s="64"/>
      <c r="P53" s="65"/>
      <c r="Q53" s="8"/>
    </row>
    <row r="54" spans="2:17" ht="23.25" customHeight="1">
      <c r="B54" s="105"/>
      <c r="C54" s="106"/>
      <c r="D54" s="106"/>
      <c r="E54" s="106"/>
      <c r="F54" s="105"/>
      <c r="G54" s="106"/>
      <c r="H54" s="106"/>
      <c r="I54" s="106"/>
      <c r="J54" s="106"/>
      <c r="K54" s="188"/>
      <c r="L54" s="105"/>
      <c r="M54" s="106"/>
      <c r="N54" s="106"/>
      <c r="O54" s="106"/>
      <c r="P54" s="188"/>
      <c r="Q54" s="8"/>
    </row>
    <row r="55" spans="2:17" ht="18" customHeight="1">
      <c r="B55" s="75" t="s">
        <v>27</v>
      </c>
      <c r="C55" s="79"/>
      <c r="D55" s="79"/>
      <c r="E55" s="79"/>
      <c r="F55" s="71" t="s">
        <v>66</v>
      </c>
      <c r="G55" s="72"/>
      <c r="H55" s="72"/>
      <c r="I55" s="72"/>
      <c r="J55" s="72"/>
      <c r="K55" s="73"/>
      <c r="L55" s="71" t="s">
        <v>67</v>
      </c>
      <c r="M55" s="73"/>
      <c r="N55" s="71" t="s">
        <v>68</v>
      </c>
      <c r="O55" s="72"/>
      <c r="P55" s="73"/>
      <c r="Q55" s="8"/>
    </row>
    <row r="56" spans="2:17" ht="23.25" customHeight="1">
      <c r="B56" s="77"/>
      <c r="C56" s="83"/>
      <c r="D56" s="83"/>
      <c r="E56" s="83"/>
      <c r="F56" s="77"/>
      <c r="G56" s="83"/>
      <c r="H56" s="83"/>
      <c r="I56" s="83"/>
      <c r="J56" s="83"/>
      <c r="K56" s="78"/>
      <c r="L56" s="77"/>
      <c r="M56" s="78"/>
      <c r="N56" s="77"/>
      <c r="O56" s="83"/>
      <c r="P56" s="78"/>
      <c r="Q56" s="8"/>
    </row>
    <row r="57" spans="2:17" ht="16.5" customHeight="1">
      <c r="B57" s="71" t="s">
        <v>69</v>
      </c>
      <c r="C57" s="72"/>
      <c r="D57" s="72"/>
      <c r="E57" s="72"/>
      <c r="F57" s="71" t="s">
        <v>70</v>
      </c>
      <c r="G57" s="72"/>
      <c r="H57" s="72"/>
      <c r="I57" s="72"/>
      <c r="J57" s="72"/>
      <c r="K57" s="73"/>
      <c r="L57" s="71" t="s">
        <v>71</v>
      </c>
      <c r="M57" s="72"/>
      <c r="N57" s="72"/>
      <c r="O57" s="72"/>
      <c r="P57" s="73"/>
      <c r="Q57" s="8"/>
    </row>
    <row r="58" spans="2:17" ht="25.5" customHeight="1" thickBot="1">
      <c r="B58" s="84"/>
      <c r="C58" s="143"/>
      <c r="D58" s="143"/>
      <c r="E58" s="143"/>
      <c r="F58" s="84"/>
      <c r="G58" s="85"/>
      <c r="H58" s="85"/>
      <c r="I58" s="85"/>
      <c r="J58" s="85"/>
      <c r="K58" s="86"/>
      <c r="L58" s="87"/>
      <c r="M58" s="88"/>
      <c r="N58" s="88"/>
      <c r="O58" s="88"/>
      <c r="P58" s="89"/>
      <c r="Q58" s="8"/>
    </row>
    <row r="59" spans="2:17" ht="7.5" customHeight="1">
      <c r="B59" s="99" t="s">
        <v>28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223"/>
      <c r="Q59" s="18"/>
    </row>
    <row r="60" spans="2:17" ht="15" customHeight="1"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224"/>
      <c r="Q60" s="18"/>
    </row>
    <row r="61" spans="2:17" ht="10.5" customHeight="1" thickBot="1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225"/>
      <c r="Q61" s="18"/>
    </row>
    <row r="62" spans="2:17" ht="3" customHeight="1">
      <c r="B62" s="196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8"/>
      <c r="Q62" s="8"/>
    </row>
    <row r="63" spans="2:17" ht="30" customHeight="1">
      <c r="B63" s="119" t="s">
        <v>233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Q63" s="8"/>
    </row>
    <row r="64" spans="2:17" ht="7.5" customHeight="1">
      <c r="B64" s="18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7"/>
      <c r="Q64" s="8"/>
    </row>
    <row r="65" spans="2:17" ht="17.25" customHeight="1">
      <c r="B65" s="126" t="s">
        <v>82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10"/>
      <c r="P65" s="111"/>
      <c r="Q65" s="8"/>
    </row>
    <row r="66" spans="2:17" ht="9" customHeight="1">
      <c r="B66" s="251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3"/>
      <c r="Q66" s="8"/>
    </row>
    <row r="67" spans="2:17" ht="6" customHeight="1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4"/>
      <c r="Q67" s="8"/>
    </row>
    <row r="68" spans="2:17" ht="15" customHeight="1">
      <c r="B68" s="119" t="s">
        <v>73</v>
      </c>
      <c r="C68" s="120"/>
      <c r="D68" s="120"/>
      <c r="E68" s="120"/>
      <c r="F68" s="120"/>
      <c r="G68" s="120"/>
      <c r="H68" s="120"/>
      <c r="I68" s="120"/>
      <c r="J68" s="120"/>
      <c r="K68" s="37" t="s">
        <v>110</v>
      </c>
      <c r="L68" s="40"/>
      <c r="M68" s="120"/>
      <c r="N68" s="120"/>
      <c r="O68" s="120"/>
      <c r="P68" s="183"/>
      <c r="Q68" s="8"/>
    </row>
    <row r="69" spans="2:17" ht="14.25" customHeight="1">
      <c r="B69" s="22"/>
      <c r="C69" s="14"/>
      <c r="D69" s="14"/>
      <c r="E69" s="14"/>
      <c r="F69" s="14"/>
      <c r="G69" s="14"/>
      <c r="H69" s="14"/>
      <c r="I69" s="14"/>
      <c r="J69" s="14"/>
      <c r="K69" s="168" t="s">
        <v>72</v>
      </c>
      <c r="L69" s="168"/>
      <c r="M69" s="168"/>
      <c r="N69" s="168"/>
      <c r="O69" s="168"/>
      <c r="P69" s="184"/>
      <c r="Q69" s="8"/>
    </row>
    <row r="70" spans="2:17" ht="14.25">
      <c r="B70" s="107" t="s">
        <v>29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8"/>
    </row>
    <row r="71" spans="2:17" ht="3" customHeight="1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2"/>
      <c r="Q71" s="8"/>
    </row>
    <row r="72" spans="2:17" ht="15" customHeight="1">
      <c r="B72" s="126" t="s">
        <v>235</v>
      </c>
      <c r="C72" s="127"/>
      <c r="D72" s="127"/>
      <c r="E72" s="127"/>
      <c r="F72" s="127"/>
      <c r="G72" s="127"/>
      <c r="H72" s="37" t="s">
        <v>110</v>
      </c>
      <c r="I72" s="41"/>
      <c r="J72" s="182"/>
      <c r="K72" s="182"/>
      <c r="L72" s="127"/>
      <c r="M72" s="127"/>
      <c r="N72" s="127"/>
      <c r="O72" s="127"/>
      <c r="P72" s="181"/>
      <c r="Q72" s="8"/>
    </row>
    <row r="73" spans="2:17" ht="14.25">
      <c r="B73" s="133" t="s">
        <v>30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10"/>
      <c r="P73" s="111"/>
      <c r="Q73" s="8"/>
    </row>
    <row r="74" spans="2:17" ht="8.25" customHeight="1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8"/>
    </row>
    <row r="75" spans="2:17" ht="15" customHeight="1">
      <c r="B75" s="126" t="s">
        <v>236</v>
      </c>
      <c r="C75" s="127"/>
      <c r="D75" s="127"/>
      <c r="E75" s="127"/>
      <c r="F75" s="127"/>
      <c r="G75" s="127"/>
      <c r="H75" s="37" t="s">
        <v>110</v>
      </c>
      <c r="I75" s="41"/>
      <c r="J75" s="182"/>
      <c r="K75" s="182"/>
      <c r="L75" s="127"/>
      <c r="M75" s="127"/>
      <c r="N75" s="127"/>
      <c r="O75" s="127"/>
      <c r="P75" s="181"/>
      <c r="Q75" s="8"/>
    </row>
    <row r="76" spans="2:17" ht="14.25">
      <c r="B76" s="133" t="s">
        <v>30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10"/>
      <c r="P76" s="111"/>
      <c r="Q76" s="8"/>
    </row>
    <row r="77" spans="2:17" ht="8.25" customHeight="1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  <c r="Q77" s="8"/>
    </row>
    <row r="78" spans="2:17" ht="15" customHeight="1">
      <c r="B78" s="126" t="s">
        <v>237</v>
      </c>
      <c r="C78" s="127"/>
      <c r="D78" s="127"/>
      <c r="E78" s="127"/>
      <c r="F78" s="127"/>
      <c r="G78" s="127"/>
      <c r="H78" s="37" t="s">
        <v>110</v>
      </c>
      <c r="I78" s="41"/>
      <c r="J78" s="182"/>
      <c r="K78" s="182"/>
      <c r="L78" s="127"/>
      <c r="M78" s="127"/>
      <c r="N78" s="127"/>
      <c r="O78" s="127"/>
      <c r="P78" s="181"/>
      <c r="Q78" s="8"/>
    </row>
    <row r="79" spans="2:17" ht="14.25">
      <c r="B79" s="133" t="s">
        <v>30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10"/>
      <c r="P79" s="111"/>
      <c r="Q79" s="8"/>
    </row>
    <row r="80" spans="2:17" ht="8.25" customHeight="1" thickBo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7"/>
      <c r="Q80" s="8"/>
    </row>
    <row r="81" spans="2:17" ht="9" customHeight="1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28"/>
      <c r="Q81" s="18"/>
    </row>
    <row r="82" spans="2:17" ht="15" customHeight="1">
      <c r="B82" s="121" t="s">
        <v>31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5"/>
      <c r="Q82" s="18"/>
    </row>
    <row r="83" spans="2:17" ht="9" customHeight="1" thickBot="1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29"/>
      <c r="Q83" s="18"/>
    </row>
    <row r="84" spans="2:17" ht="4.5" customHeight="1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8"/>
      <c r="Q84" s="8"/>
    </row>
    <row r="85" spans="2:17" ht="51.75" customHeight="1">
      <c r="B85" s="200" t="s">
        <v>83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8"/>
    </row>
    <row r="86" spans="2:17" ht="15" customHeight="1">
      <c r="B86" s="119" t="s">
        <v>32</v>
      </c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10"/>
      <c r="P86" s="111"/>
      <c r="Q86" s="8"/>
    </row>
    <row r="87" spans="2:17" ht="3" customHeight="1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8"/>
      <c r="Q87" s="8"/>
    </row>
    <row r="88" spans="2:17" ht="21" customHeight="1">
      <c r="B88" s="131" t="s">
        <v>106</v>
      </c>
      <c r="C88" s="132"/>
      <c r="D88" s="132"/>
      <c r="E88" s="132"/>
      <c r="F88" s="132"/>
      <c r="G88" s="36">
        <v>10</v>
      </c>
      <c r="H88" s="35"/>
      <c r="I88" s="132" t="s">
        <v>103</v>
      </c>
      <c r="J88" s="132"/>
      <c r="K88" s="132"/>
      <c r="L88" s="132"/>
      <c r="M88" s="132"/>
      <c r="N88" s="132"/>
      <c r="O88" s="26">
        <v>6</v>
      </c>
      <c r="P88" s="23"/>
      <c r="Q88" s="8"/>
    </row>
    <row r="89" spans="2:17" ht="20.25" customHeight="1">
      <c r="B89" s="131" t="s">
        <v>107</v>
      </c>
      <c r="C89" s="132"/>
      <c r="D89" s="132"/>
      <c r="E89" s="132"/>
      <c r="F89" s="132"/>
      <c r="G89" s="36">
        <v>16</v>
      </c>
      <c r="H89" s="35"/>
      <c r="I89" s="132" t="s">
        <v>104</v>
      </c>
      <c r="J89" s="132"/>
      <c r="K89" s="132"/>
      <c r="L89" s="132"/>
      <c r="M89" s="132"/>
      <c r="N89" s="132"/>
      <c r="O89" s="36">
        <v>10</v>
      </c>
      <c r="P89" s="24"/>
      <c r="Q89" s="8"/>
    </row>
    <row r="90" spans="2:17" ht="21" customHeight="1">
      <c r="B90" s="131" t="s">
        <v>108</v>
      </c>
      <c r="C90" s="132"/>
      <c r="D90" s="132"/>
      <c r="E90" s="132"/>
      <c r="F90" s="132"/>
      <c r="G90" s="36">
        <v>22</v>
      </c>
      <c r="H90" s="35"/>
      <c r="I90" s="132" t="s">
        <v>105</v>
      </c>
      <c r="J90" s="132"/>
      <c r="K90" s="132"/>
      <c r="L90" s="132"/>
      <c r="M90" s="132"/>
      <c r="N90" s="132"/>
      <c r="O90" s="26">
        <v>14</v>
      </c>
      <c r="P90" s="23"/>
      <c r="Q90" s="8"/>
    </row>
    <row r="91" spans="2:17" ht="5.25" customHeight="1">
      <c r="B91" s="178"/>
      <c r="C91" s="179"/>
      <c r="D91" s="179"/>
      <c r="E91" s="179"/>
      <c r="F91" s="179"/>
      <c r="G91" s="179"/>
      <c r="H91" s="180"/>
      <c r="I91" s="178"/>
      <c r="J91" s="179"/>
      <c r="K91" s="179"/>
      <c r="L91" s="179"/>
      <c r="M91" s="179"/>
      <c r="N91" s="179"/>
      <c r="O91" s="179"/>
      <c r="P91" s="180"/>
      <c r="Q91" s="8"/>
    </row>
    <row r="92" spans="2:17" ht="30" customHeight="1">
      <c r="B92" s="249" t="s">
        <v>74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17"/>
      <c r="Q92" s="8"/>
    </row>
    <row r="93" spans="2:17" ht="3" customHeight="1">
      <c r="B93" s="119" t="s">
        <v>33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83"/>
      <c r="Q93" s="8"/>
    </row>
    <row r="94" spans="2:17" ht="15" customHeight="1">
      <c r="B94" s="145" t="s">
        <v>238</v>
      </c>
      <c r="C94" s="90"/>
      <c r="D94" s="90"/>
      <c r="E94" s="90"/>
      <c r="F94" s="90"/>
      <c r="G94" s="42"/>
      <c r="H94" s="59" t="s">
        <v>75</v>
      </c>
      <c r="I94" s="25">
        <v>10</v>
      </c>
      <c r="J94" s="27" t="s">
        <v>76</v>
      </c>
      <c r="K94" s="25">
        <f>G94*I94</f>
        <v>0</v>
      </c>
      <c r="L94" s="217"/>
      <c r="M94" s="217"/>
      <c r="N94" s="217"/>
      <c r="O94" s="217"/>
      <c r="P94" s="111"/>
      <c r="Q94" s="8"/>
    </row>
    <row r="95" spans="2:17" ht="18" customHeight="1">
      <c r="B95" s="226"/>
      <c r="C95" s="168"/>
      <c r="D95" s="168"/>
      <c r="E95" s="168"/>
      <c r="F95" s="189" t="s">
        <v>77</v>
      </c>
      <c r="G95" s="189"/>
      <c r="H95" s="189"/>
      <c r="I95" s="218"/>
      <c r="J95" s="218"/>
      <c r="K95" s="218"/>
      <c r="L95" s="218"/>
      <c r="M95" s="218"/>
      <c r="N95" s="218"/>
      <c r="O95" s="218"/>
      <c r="P95" s="219"/>
      <c r="Q95" s="8"/>
    </row>
    <row r="96" spans="2:17" ht="5.25" customHeight="1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2"/>
      <c r="Q96" s="8"/>
    </row>
    <row r="97" spans="2:17" ht="15" customHeight="1">
      <c r="B97" s="145" t="s">
        <v>239</v>
      </c>
      <c r="C97" s="90"/>
      <c r="D97" s="90"/>
      <c r="E97" s="90"/>
      <c r="F97" s="90"/>
      <c r="G97" s="42"/>
      <c r="H97" s="59" t="s">
        <v>75</v>
      </c>
      <c r="I97" s="25">
        <v>16</v>
      </c>
      <c r="J97" s="27" t="s">
        <v>76</v>
      </c>
      <c r="K97" s="25">
        <f>G97*I97</f>
        <v>0</v>
      </c>
      <c r="L97" s="90"/>
      <c r="M97" s="90"/>
      <c r="N97" s="90"/>
      <c r="O97" s="90"/>
      <c r="P97" s="91"/>
      <c r="Q97" s="8"/>
    </row>
    <row r="98" spans="2:17" ht="18" customHeight="1">
      <c r="B98" s="226"/>
      <c r="C98" s="168"/>
      <c r="D98" s="168"/>
      <c r="E98" s="168"/>
      <c r="F98" s="189" t="s">
        <v>77</v>
      </c>
      <c r="G98" s="189"/>
      <c r="H98" s="189"/>
      <c r="I98" s="218"/>
      <c r="J98" s="218"/>
      <c r="K98" s="218"/>
      <c r="L98" s="218"/>
      <c r="M98" s="218"/>
      <c r="N98" s="218"/>
      <c r="O98" s="218"/>
      <c r="P98" s="219"/>
      <c r="Q98" s="8"/>
    </row>
    <row r="99" spans="2:17" ht="5.2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2"/>
      <c r="Q99" s="8"/>
    </row>
    <row r="100" spans="2:17" ht="15" customHeight="1">
      <c r="B100" s="145" t="s">
        <v>240</v>
      </c>
      <c r="C100" s="90"/>
      <c r="D100" s="90"/>
      <c r="E100" s="90"/>
      <c r="F100" s="90"/>
      <c r="G100" s="42"/>
      <c r="H100" s="59" t="s">
        <v>75</v>
      </c>
      <c r="I100" s="25">
        <v>22</v>
      </c>
      <c r="J100" s="27" t="s">
        <v>76</v>
      </c>
      <c r="K100" s="25">
        <f>G100*I100</f>
        <v>0</v>
      </c>
      <c r="L100" s="90"/>
      <c r="M100" s="90"/>
      <c r="N100" s="90"/>
      <c r="O100" s="90"/>
      <c r="P100" s="91"/>
      <c r="Q100" s="8"/>
    </row>
    <row r="101" spans="2:17" ht="18" customHeight="1">
      <c r="B101" s="226"/>
      <c r="C101" s="168"/>
      <c r="D101" s="168"/>
      <c r="E101" s="168"/>
      <c r="F101" s="189" t="s">
        <v>77</v>
      </c>
      <c r="G101" s="189"/>
      <c r="H101" s="189"/>
      <c r="I101" s="218"/>
      <c r="J101" s="218"/>
      <c r="K101" s="218"/>
      <c r="L101" s="218"/>
      <c r="M101" s="218"/>
      <c r="N101" s="218"/>
      <c r="O101" s="218"/>
      <c r="P101" s="219"/>
      <c r="Q101" s="8"/>
    </row>
    <row r="102" spans="2:17" ht="5.25" customHeight="1">
      <c r="B102" s="246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8"/>
      <c r="Q102" s="8"/>
    </row>
    <row r="103" spans="2:17" ht="4.5" customHeight="1">
      <c r="B103" s="190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2"/>
      <c r="Q103" s="8"/>
    </row>
    <row r="104" spans="2:17" ht="30" customHeight="1">
      <c r="B104" s="119" t="s">
        <v>34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Q104" s="8"/>
    </row>
    <row r="105" spans="2:17" ht="3" customHeight="1">
      <c r="B105" s="119" t="s">
        <v>33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83"/>
      <c r="Q105" s="8"/>
    </row>
    <row r="106" spans="2:17" ht="15" customHeight="1">
      <c r="B106" s="145" t="s">
        <v>241</v>
      </c>
      <c r="C106" s="90"/>
      <c r="D106" s="90"/>
      <c r="E106" s="90"/>
      <c r="F106" s="90"/>
      <c r="G106" s="42"/>
      <c r="H106" s="59" t="s">
        <v>75</v>
      </c>
      <c r="I106" s="25">
        <v>6</v>
      </c>
      <c r="J106" s="27" t="s">
        <v>76</v>
      </c>
      <c r="K106" s="25">
        <f>G106*I106</f>
        <v>0</v>
      </c>
      <c r="L106" s="217"/>
      <c r="M106" s="217"/>
      <c r="N106" s="217"/>
      <c r="O106" s="217"/>
      <c r="P106" s="111"/>
      <c r="Q106" s="8"/>
    </row>
    <row r="107" spans="2:17" ht="15" customHeight="1">
      <c r="B107" s="226"/>
      <c r="C107" s="168"/>
      <c r="D107" s="168"/>
      <c r="E107" s="168"/>
      <c r="F107" s="189" t="s">
        <v>77</v>
      </c>
      <c r="G107" s="189"/>
      <c r="H107" s="189"/>
      <c r="I107" s="13"/>
      <c r="J107" s="218"/>
      <c r="K107" s="218"/>
      <c r="L107" s="218"/>
      <c r="M107" s="218"/>
      <c r="N107" s="218"/>
      <c r="O107" s="218"/>
      <c r="P107" s="219"/>
      <c r="Q107" s="8"/>
    </row>
    <row r="108" spans="2:17" ht="5.25" customHeight="1">
      <c r="B108" s="220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2"/>
      <c r="Q108" s="8"/>
    </row>
    <row r="109" spans="2:17" ht="15" customHeight="1">
      <c r="B109" s="145" t="s">
        <v>242</v>
      </c>
      <c r="C109" s="90"/>
      <c r="D109" s="90"/>
      <c r="E109" s="90"/>
      <c r="F109" s="90"/>
      <c r="G109" s="42"/>
      <c r="H109" s="59" t="s">
        <v>75</v>
      </c>
      <c r="I109" s="25">
        <v>10</v>
      </c>
      <c r="J109" s="27" t="s">
        <v>76</v>
      </c>
      <c r="K109" s="25">
        <f>G109*I109</f>
        <v>0</v>
      </c>
      <c r="L109" s="90"/>
      <c r="M109" s="90"/>
      <c r="N109" s="90"/>
      <c r="O109" s="90"/>
      <c r="P109" s="91"/>
      <c r="Q109" s="8"/>
    </row>
    <row r="110" spans="2:17" ht="15" customHeight="1">
      <c r="B110" s="226"/>
      <c r="C110" s="168"/>
      <c r="D110" s="168"/>
      <c r="E110" s="168"/>
      <c r="F110" s="189" t="s">
        <v>77</v>
      </c>
      <c r="G110" s="189"/>
      <c r="H110" s="189"/>
      <c r="I110" s="13"/>
      <c r="J110" s="218"/>
      <c r="K110" s="218"/>
      <c r="L110" s="218"/>
      <c r="M110" s="218"/>
      <c r="N110" s="218"/>
      <c r="O110" s="218"/>
      <c r="P110" s="219"/>
      <c r="Q110" s="8"/>
    </row>
    <row r="111" spans="2:17" ht="5.25" customHeight="1">
      <c r="B111" s="220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2"/>
      <c r="Q111" s="8"/>
    </row>
    <row r="112" spans="2:17" ht="15" customHeight="1">
      <c r="B112" s="145" t="s">
        <v>243</v>
      </c>
      <c r="C112" s="90"/>
      <c r="D112" s="90"/>
      <c r="E112" s="90"/>
      <c r="F112" s="90"/>
      <c r="G112" s="42"/>
      <c r="H112" s="59" t="s">
        <v>75</v>
      </c>
      <c r="I112" s="25">
        <v>14</v>
      </c>
      <c r="J112" s="27" t="s">
        <v>76</v>
      </c>
      <c r="K112" s="25">
        <f>G112*I112</f>
        <v>0</v>
      </c>
      <c r="L112" s="90"/>
      <c r="M112" s="90"/>
      <c r="N112" s="90"/>
      <c r="O112" s="90"/>
      <c r="P112" s="91"/>
      <c r="Q112" s="8"/>
    </row>
    <row r="113" spans="2:17" ht="13.5" customHeight="1">
      <c r="B113" s="226"/>
      <c r="C113" s="168"/>
      <c r="D113" s="168"/>
      <c r="E113" s="168"/>
      <c r="F113" s="189" t="s">
        <v>77</v>
      </c>
      <c r="G113" s="189"/>
      <c r="H113" s="189"/>
      <c r="I113" s="13"/>
      <c r="J113" s="218"/>
      <c r="K113" s="218"/>
      <c r="L113" s="218"/>
      <c r="M113" s="218"/>
      <c r="N113" s="218"/>
      <c r="O113" s="218"/>
      <c r="P113" s="219"/>
      <c r="Q113" s="8"/>
    </row>
    <row r="114" spans="2:17" ht="5.25" customHeight="1">
      <c r="B114" s="193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5"/>
      <c r="Q114" s="8"/>
    </row>
    <row r="115" spans="2:17" ht="4.5" customHeight="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4"/>
      <c r="Q115" s="8"/>
    </row>
    <row r="116" spans="2:17" ht="18.75" customHeight="1">
      <c r="B116" s="119" t="s">
        <v>35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43">
        <f>K94+K97+K100+K106+K109+K112</f>
        <v>0</v>
      </c>
      <c r="N116" s="39" t="s">
        <v>79</v>
      </c>
      <c r="O116" s="18"/>
      <c r="Q116" s="8"/>
    </row>
    <row r="117" spans="2:17" ht="4.5" customHeight="1">
      <c r="B117" s="234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6"/>
      <c r="Q117" s="8"/>
    </row>
    <row r="118" spans="2:17" ht="15" customHeight="1">
      <c r="B118" s="231" t="s">
        <v>80</v>
      </c>
      <c r="C118" s="232"/>
      <c r="D118" s="233" t="str">
        <f>l!B5</f>
        <v> zł.  gr.</v>
      </c>
      <c r="E118" s="233"/>
      <c r="F118" s="233"/>
      <c r="G118" s="233"/>
      <c r="H118" s="233"/>
      <c r="I118" s="233"/>
      <c r="J118" s="233"/>
      <c r="K118" s="233"/>
      <c r="L118" s="233"/>
      <c r="M118" s="233"/>
      <c r="N118" s="3"/>
      <c r="O118" s="18"/>
      <c r="Q118" s="8"/>
    </row>
    <row r="119" spans="2:17" ht="9.75" customHeight="1" thickBot="1">
      <c r="B119" s="227" t="s">
        <v>78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9"/>
      <c r="Q119" s="8"/>
    </row>
    <row r="120" spans="2:17" ht="7.5" customHeight="1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203"/>
      <c r="Q120" s="18"/>
    </row>
    <row r="121" spans="2:17" ht="15" customHeight="1">
      <c r="B121" s="121" t="s">
        <v>36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213"/>
      <c r="Q121" s="18"/>
    </row>
    <row r="122" spans="2:16" ht="9" customHeight="1" thickBot="1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214"/>
    </row>
    <row r="123" spans="2:17" ht="4.5" customHeight="1">
      <c r="B123" s="239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1"/>
      <c r="Q123" s="18"/>
    </row>
    <row r="124" spans="2:17" ht="30" customHeight="1">
      <c r="B124" s="119" t="s">
        <v>84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83"/>
      <c r="Q124" s="18"/>
    </row>
    <row r="125" spans="2:16" ht="18.75" customHeight="1">
      <c r="B125" s="8"/>
      <c r="C125" s="242" t="s">
        <v>109</v>
      </c>
      <c r="D125" s="242"/>
      <c r="E125" s="242"/>
      <c r="F125" s="242"/>
      <c r="G125" s="230"/>
      <c r="H125" s="230"/>
      <c r="I125" s="230"/>
      <c r="J125" s="244" t="s">
        <v>234</v>
      </c>
      <c r="K125" s="244"/>
      <c r="L125" s="244"/>
      <c r="M125" s="244"/>
      <c r="N125" s="244"/>
      <c r="O125" s="217"/>
      <c r="P125" s="111"/>
    </row>
    <row r="126" spans="2:16" ht="21.75" customHeight="1" thickBot="1">
      <c r="B126" s="31"/>
      <c r="C126" s="243" t="s">
        <v>101</v>
      </c>
      <c r="D126" s="243"/>
      <c r="E126" s="243"/>
      <c r="F126" s="243"/>
      <c r="G126" s="237"/>
      <c r="H126" s="237"/>
      <c r="I126" s="237"/>
      <c r="J126" s="245" t="s">
        <v>102</v>
      </c>
      <c r="K126" s="245"/>
      <c r="L126" s="245"/>
      <c r="M126" s="245"/>
      <c r="N126" s="245"/>
      <c r="O126" s="237"/>
      <c r="P126" s="238"/>
    </row>
    <row r="127" spans="2:17" ht="4.5" customHeight="1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203"/>
      <c r="Q127" s="18"/>
    </row>
    <row r="128" spans="2:17" ht="15" customHeight="1">
      <c r="B128" s="121" t="s">
        <v>85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213"/>
      <c r="Q128" s="18"/>
    </row>
    <row r="129" spans="2:16" ht="6" customHeight="1" thickBot="1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214"/>
    </row>
    <row r="130" spans="2:16" ht="38.25" customHeight="1">
      <c r="B130" s="207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9"/>
    </row>
    <row r="131" spans="2:16" ht="4.5" customHeight="1"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</row>
    <row r="132" spans="2:16" s="32" customFormat="1" ht="14.25" customHeight="1">
      <c r="B132" s="210" t="s">
        <v>86</v>
      </c>
      <c r="C132" s="210"/>
      <c r="D132" s="210"/>
      <c r="E132" s="210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</row>
    <row r="133" spans="2:16" s="32" customFormat="1" ht="23.25" customHeight="1">
      <c r="B133" s="34" t="s">
        <v>88</v>
      </c>
      <c r="C133" s="216" t="s">
        <v>89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</row>
    <row r="134" spans="2:16" s="32" customFormat="1" ht="50.25" customHeight="1">
      <c r="B134" s="34" t="s">
        <v>90</v>
      </c>
      <c r="C134" s="215" t="s">
        <v>91</v>
      </c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</row>
    <row r="135" spans="2:16" s="32" customFormat="1" ht="24.75" customHeight="1">
      <c r="B135" s="34" t="s">
        <v>92</v>
      </c>
      <c r="C135" s="216" t="s">
        <v>93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</row>
    <row r="136" spans="2:16" s="32" customFormat="1" ht="24.75" customHeight="1">
      <c r="B136" s="34" t="s">
        <v>94</v>
      </c>
      <c r="C136" s="216" t="s">
        <v>95</v>
      </c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</row>
    <row r="137" spans="2:16" s="32" customFormat="1" ht="23.25" customHeight="1">
      <c r="B137" s="34" t="s">
        <v>96</v>
      </c>
      <c r="C137" s="215" t="s">
        <v>97</v>
      </c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</row>
    <row r="138" spans="2:16" s="32" customFormat="1" ht="15.75" customHeight="1">
      <c r="B138" s="210" t="s">
        <v>87</v>
      </c>
      <c r="C138" s="210"/>
      <c r="D138" s="210"/>
      <c r="E138" s="210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</row>
    <row r="139" spans="2:16" s="32" customFormat="1" ht="12" customHeight="1">
      <c r="B139" s="34" t="s">
        <v>88</v>
      </c>
      <c r="C139" s="216" t="s">
        <v>98</v>
      </c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</row>
    <row r="140" spans="2:16" s="32" customFormat="1" ht="11.25" customHeight="1">
      <c r="B140" s="34" t="s">
        <v>90</v>
      </c>
      <c r="C140" s="216" t="s">
        <v>99</v>
      </c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</row>
    <row r="141" spans="2:16" s="32" customFormat="1" ht="33.75" customHeight="1">
      <c r="B141" s="34" t="s">
        <v>92</v>
      </c>
      <c r="C141" s="215" t="s">
        <v>100</v>
      </c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</row>
    <row r="142" spans="2:16" s="32" customFormat="1" ht="10.5" customHeight="1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139" t="s">
        <v>111</v>
      </c>
      <c r="N142" s="139"/>
      <c r="O142" s="139"/>
      <c r="P142" s="33"/>
    </row>
    <row r="143" spans="12:15" ht="12" customHeight="1">
      <c r="L143" s="38"/>
      <c r="M143" s="138">
        <f ca="1">TODAY()</f>
        <v>41409</v>
      </c>
      <c r="N143" s="138"/>
      <c r="O143" s="138"/>
    </row>
    <row r="144" ht="14.25" hidden="1"/>
  </sheetData>
  <sheetProtection password="D569" sheet="1" selectLockedCells="1"/>
  <mergeCells count="227">
    <mergeCell ref="F39:K40"/>
    <mergeCell ref="L39:P40"/>
    <mergeCell ref="F101:H101"/>
    <mergeCell ref="B102:P102"/>
    <mergeCell ref="L97:P97"/>
    <mergeCell ref="L100:P100"/>
    <mergeCell ref="B99:P99"/>
    <mergeCell ref="B92:O92"/>
    <mergeCell ref="B66:P66"/>
    <mergeCell ref="B95:E95"/>
    <mergeCell ref="I101:P101"/>
    <mergeCell ref="I98:P98"/>
    <mergeCell ref="L94:P94"/>
    <mergeCell ref="I95:P95"/>
    <mergeCell ref="F95:H95"/>
    <mergeCell ref="F98:H98"/>
    <mergeCell ref="B96:P96"/>
    <mergeCell ref="B100:F100"/>
    <mergeCell ref="G126:I126"/>
    <mergeCell ref="O125:P125"/>
    <mergeCell ref="O126:P126"/>
    <mergeCell ref="B123:P123"/>
    <mergeCell ref="B121:P121"/>
    <mergeCell ref="B122:P122"/>
    <mergeCell ref="C125:F125"/>
    <mergeCell ref="C126:F126"/>
    <mergeCell ref="J125:N125"/>
    <mergeCell ref="J126:N126"/>
    <mergeCell ref="B119:P119"/>
    <mergeCell ref="B124:P124"/>
    <mergeCell ref="G125:I125"/>
    <mergeCell ref="F113:H113"/>
    <mergeCell ref="J113:P113"/>
    <mergeCell ref="B113:E113"/>
    <mergeCell ref="B118:C118"/>
    <mergeCell ref="D118:M118"/>
    <mergeCell ref="B117:P117"/>
    <mergeCell ref="B41:P43"/>
    <mergeCell ref="B59:P61"/>
    <mergeCell ref="B104:O104"/>
    <mergeCell ref="B93:P93"/>
    <mergeCell ref="B116:L116"/>
    <mergeCell ref="B105:P105"/>
    <mergeCell ref="B107:E107"/>
    <mergeCell ref="B110:E110"/>
    <mergeCell ref="B98:E98"/>
    <mergeCell ref="B101:E101"/>
    <mergeCell ref="L106:P106"/>
    <mergeCell ref="J107:P107"/>
    <mergeCell ref="J110:P110"/>
    <mergeCell ref="B111:P111"/>
    <mergeCell ref="B108:P108"/>
    <mergeCell ref="F110:H110"/>
    <mergeCell ref="C141:P141"/>
    <mergeCell ref="C134:P134"/>
    <mergeCell ref="C133:P133"/>
    <mergeCell ref="C135:P135"/>
    <mergeCell ref="C136:P136"/>
    <mergeCell ref="C137:P137"/>
    <mergeCell ref="C139:P139"/>
    <mergeCell ref="C140:P140"/>
    <mergeCell ref="F138:P138"/>
    <mergeCell ref="B130:P130"/>
    <mergeCell ref="B132:E132"/>
    <mergeCell ref="B138:E138"/>
    <mergeCell ref="F132:P132"/>
    <mergeCell ref="B131:P131"/>
    <mergeCell ref="B128:P128"/>
    <mergeCell ref="B129:P129"/>
    <mergeCell ref="F5:K5"/>
    <mergeCell ref="N56:P56"/>
    <mergeCell ref="B85:P85"/>
    <mergeCell ref="B127:P127"/>
    <mergeCell ref="L38:P38"/>
    <mergeCell ref="B36:P36"/>
    <mergeCell ref="B37:P37"/>
    <mergeCell ref="L57:P57"/>
    <mergeCell ref="B120:P120"/>
    <mergeCell ref="L54:P54"/>
    <mergeCell ref="L109:P109"/>
    <mergeCell ref="F107:H107"/>
    <mergeCell ref="B115:P115"/>
    <mergeCell ref="B103:P103"/>
    <mergeCell ref="B114:P114"/>
    <mergeCell ref="J78:K78"/>
    <mergeCell ref="B106:F106"/>
    <mergeCell ref="B109:F109"/>
    <mergeCell ref="B112:F112"/>
    <mergeCell ref="L112:P112"/>
    <mergeCell ref="F46:K46"/>
    <mergeCell ref="F47:K47"/>
    <mergeCell ref="M68:P68"/>
    <mergeCell ref="N69:P69"/>
    <mergeCell ref="N46:P46"/>
    <mergeCell ref="L48:P48"/>
    <mergeCell ref="B64:P64"/>
    <mergeCell ref="F49:K49"/>
    <mergeCell ref="F58:K58"/>
    <mergeCell ref="L49:P49"/>
    <mergeCell ref="J72:K72"/>
    <mergeCell ref="B75:G75"/>
    <mergeCell ref="B56:E56"/>
    <mergeCell ref="B57:E57"/>
    <mergeCell ref="B63:O63"/>
    <mergeCell ref="B58:E58"/>
    <mergeCell ref="L75:P75"/>
    <mergeCell ref="L72:P72"/>
    <mergeCell ref="L58:P58"/>
    <mergeCell ref="B62:P62"/>
    <mergeCell ref="B22:P22"/>
    <mergeCell ref="B29:P29"/>
    <mergeCell ref="B76:N76"/>
    <mergeCell ref="B91:H91"/>
    <mergeCell ref="I91:P91"/>
    <mergeCell ref="F55:K55"/>
    <mergeCell ref="L55:M55"/>
    <mergeCell ref="F56:K56"/>
    <mergeCell ref="L78:P78"/>
    <mergeCell ref="L56:M56"/>
    <mergeCell ref="M26:P26"/>
    <mergeCell ref="M27:P27"/>
    <mergeCell ref="B73:N73"/>
    <mergeCell ref="B65:N65"/>
    <mergeCell ref="K69:M69"/>
    <mergeCell ref="B72:G72"/>
    <mergeCell ref="F57:K57"/>
    <mergeCell ref="J33:K33"/>
    <mergeCell ref="L33:P33"/>
    <mergeCell ref="C33:D33"/>
    <mergeCell ref="D18:H18"/>
    <mergeCell ref="B21:P21"/>
    <mergeCell ref="K18:P18"/>
    <mergeCell ref="I19:P19"/>
    <mergeCell ref="B19:H19"/>
    <mergeCell ref="D8:O8"/>
    <mergeCell ref="B20:O20"/>
    <mergeCell ref="B15:E15"/>
    <mergeCell ref="D9:O9"/>
    <mergeCell ref="D14:P14"/>
    <mergeCell ref="B17:P17"/>
    <mergeCell ref="F15:P15"/>
    <mergeCell ref="B8:C8"/>
    <mergeCell ref="B9:C9"/>
    <mergeCell ref="B10:C10"/>
    <mergeCell ref="B14:C14"/>
    <mergeCell ref="B11:C11"/>
    <mergeCell ref="B12:C12"/>
    <mergeCell ref="B13:C13"/>
    <mergeCell ref="B44:E44"/>
    <mergeCell ref="B45:E45"/>
    <mergeCell ref="B49:E49"/>
    <mergeCell ref="B94:F94"/>
    <mergeCell ref="B97:F97"/>
    <mergeCell ref="D10:O10"/>
    <mergeCell ref="D11:O11"/>
    <mergeCell ref="D12:O12"/>
    <mergeCell ref="D13:O13"/>
    <mergeCell ref="B16:O16"/>
    <mergeCell ref="M143:O143"/>
    <mergeCell ref="M142:O142"/>
    <mergeCell ref="B46:E46"/>
    <mergeCell ref="B48:E48"/>
    <mergeCell ref="B47:E47"/>
    <mergeCell ref="I90:N90"/>
    <mergeCell ref="I89:N89"/>
    <mergeCell ref="I88:N88"/>
    <mergeCell ref="B68:J68"/>
    <mergeCell ref="B71:P71"/>
    <mergeCell ref="B74:P74"/>
    <mergeCell ref="B90:F90"/>
    <mergeCell ref="B88:F88"/>
    <mergeCell ref="O86:P86"/>
    <mergeCell ref="B79:N79"/>
    <mergeCell ref="B89:F89"/>
    <mergeCell ref="O79:P79"/>
    <mergeCell ref="B80:P80"/>
    <mergeCell ref="J75:K75"/>
    <mergeCell ref="O73:P73"/>
    <mergeCell ref="B87:N87"/>
    <mergeCell ref="B84:N84"/>
    <mergeCell ref="B86:N86"/>
    <mergeCell ref="B82:O82"/>
    <mergeCell ref="B83:O83"/>
    <mergeCell ref="O76:P76"/>
    <mergeCell ref="B81:O81"/>
    <mergeCell ref="B78:G78"/>
    <mergeCell ref="B77:P77"/>
    <mergeCell ref="F53:K53"/>
    <mergeCell ref="B50:O52"/>
    <mergeCell ref="B54:E54"/>
    <mergeCell ref="B70:P70"/>
    <mergeCell ref="O65:P65"/>
    <mergeCell ref="B67:P67"/>
    <mergeCell ref="B53:E53"/>
    <mergeCell ref="B55:E55"/>
    <mergeCell ref="F54:K54"/>
    <mergeCell ref="N55:P55"/>
    <mergeCell ref="M23:P23"/>
    <mergeCell ref="M24:P24"/>
    <mergeCell ref="F33:I33"/>
    <mergeCell ref="B32:O32"/>
    <mergeCell ref="D26:L26"/>
    <mergeCell ref="D28:E28"/>
    <mergeCell ref="D27:L27"/>
    <mergeCell ref="B30:O30"/>
    <mergeCell ref="B31:O31"/>
    <mergeCell ref="M25:P25"/>
    <mergeCell ref="F48:K48"/>
    <mergeCell ref="L46:M46"/>
    <mergeCell ref="L47:M47"/>
    <mergeCell ref="B38:E38"/>
    <mergeCell ref="F44:K44"/>
    <mergeCell ref="F45:K45"/>
    <mergeCell ref="L45:P45"/>
    <mergeCell ref="N47:P47"/>
    <mergeCell ref="L44:P44"/>
    <mergeCell ref="B39:E40"/>
    <mergeCell ref="F28:O28"/>
    <mergeCell ref="D23:L23"/>
    <mergeCell ref="D24:L24"/>
    <mergeCell ref="D25:L25"/>
    <mergeCell ref="L53:P53"/>
    <mergeCell ref="I35:O35"/>
    <mergeCell ref="F38:K38"/>
    <mergeCell ref="I34:P34"/>
    <mergeCell ref="B34:H34"/>
    <mergeCell ref="B35:H35"/>
  </mergeCells>
  <printOptions/>
  <pageMargins left="0.2362204724409449" right="0.2362204724409449" top="0.4330708661417323" bottom="0.7480314960629921" header="0.31496062992125984" footer="0.31496062992125984"/>
  <pageSetup fitToHeight="0" fitToWidth="0" horizontalDpi="300" verticalDpi="300" orientation="portrait" paperSize="9" r:id="rId2"/>
  <headerFooter>
    <oddFooter>&amp;R&amp;8Strona &amp;P z &amp;N</oddFooter>
  </headerFooter>
  <rowBreaks count="2" manualBreakCount="2">
    <brk id="40" max="255" man="1"/>
    <brk id="9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11"/>
  <sheetViews>
    <sheetView zoomScale="70" zoomScaleNormal="70" zoomScalePageLayoutView="0" workbookViewId="0" topLeftCell="A1">
      <selection activeCell="B24" sqref="B24"/>
    </sheetView>
  </sheetViews>
  <sheetFormatPr defaultColWidth="13.5" defaultRowHeight="14.25"/>
  <cols>
    <col min="1" max="1" width="6.3984375" style="45" customWidth="1"/>
    <col min="2" max="2" width="43.09765625" style="45" customWidth="1"/>
    <col min="3" max="9" width="13.5" style="45" customWidth="1"/>
    <col min="10" max="10" width="11.8984375" style="45" customWidth="1"/>
    <col min="11" max="11" width="0.40625" style="46" hidden="1" customWidth="1"/>
    <col min="12" max="12" width="6.59765625" style="46" hidden="1" customWidth="1"/>
    <col min="13" max="13" width="10.3984375" style="46" hidden="1" customWidth="1"/>
    <col min="14" max="14" width="0.6953125" style="46" hidden="1" customWidth="1"/>
    <col min="15" max="15" width="6.59765625" style="46" hidden="1" customWidth="1"/>
    <col min="16" max="17" width="0.1015625" style="46" hidden="1" customWidth="1"/>
    <col min="18" max="18" width="4.3984375" style="46" hidden="1" customWidth="1"/>
    <col min="19" max="16384" width="13.5" style="45" customWidth="1"/>
  </cols>
  <sheetData>
    <row r="1" ht="12.75"/>
    <row r="2" spans="2:18" ht="21">
      <c r="B2" s="54"/>
      <c r="R2" s="45"/>
    </row>
    <row r="3" spans="2:18" ht="21">
      <c r="B3" s="55">
        <f>'deklaracja o wysokosci oplaty'!M116</f>
        <v>0</v>
      </c>
      <c r="R3" s="45"/>
    </row>
    <row r="4" spans="2:18" ht="21">
      <c r="B4" s="56"/>
      <c r="I4" s="47"/>
      <c r="K4" s="48" t="s">
        <v>112</v>
      </c>
      <c r="L4" s="49" t="s">
        <v>113</v>
      </c>
      <c r="M4" s="49" t="s">
        <v>114</v>
      </c>
      <c r="N4" s="49" t="s">
        <v>115</v>
      </c>
      <c r="O4" s="49" t="s">
        <v>116</v>
      </c>
      <c r="P4" s="49" t="s">
        <v>117</v>
      </c>
      <c r="Q4" s="49" t="s">
        <v>118</v>
      </c>
      <c r="R4" s="45"/>
    </row>
    <row r="5" spans="2:18" ht="21">
      <c r="B5" s="57" t="str">
        <f>K10</f>
        <v> zł.  gr.</v>
      </c>
      <c r="K5" s="49" t="s">
        <v>231</v>
      </c>
      <c r="L5" s="49">
        <f>ROUND((B3-INT(B3))*100,0)</f>
        <v>0</v>
      </c>
      <c r="M5" s="49">
        <f>IF(B3&gt;=1,VALUE(RIGHT(LEFT(INT(B3),LEN(INT(B3))),3)),0)</f>
        <v>0</v>
      </c>
      <c r="N5" s="49">
        <f>IF(B3&gt;=1000,VALUE(TEXT(RIGHT(LEFT(INT(B3),LEN(INT(B3))-3),3),"000")),0)</f>
        <v>0</v>
      </c>
      <c r="O5" s="49">
        <f>IF(B3&gt;=1000000,VALUE(TEXT(RIGHT(LEFT(INT(B3),LEN(INT(B3))-6),3),"000")),0)</f>
        <v>0</v>
      </c>
      <c r="P5" s="49">
        <f>IF(B3&gt;=1000000000,VALUE(TEXT(RIGHT(LEFT(INT(B3),LEN(INT(B3))-9),3),"000")),0)</f>
        <v>0</v>
      </c>
      <c r="Q5" s="49">
        <f>IF(B3&gt;=1000000000000,VALUE(TEXT(RIGHT(LEFT(INT(B3),LEN(INT(B3))-12),3),"000")),0)</f>
        <v>0</v>
      </c>
      <c r="R5" s="45"/>
    </row>
    <row r="6" spans="2:18" ht="21">
      <c r="B6" s="58" t="s">
        <v>230</v>
      </c>
      <c r="K6" s="49" t="s">
        <v>232</v>
      </c>
      <c r="L6" s="49"/>
      <c r="M6" s="49">
        <f>(RIGHT(M5,3)-RIGHT(M5,2))/100</f>
        <v>0</v>
      </c>
      <c r="N6" s="49">
        <f>(RIGHT(N5,3)-RIGHT(N5,2))/100</f>
        <v>0</v>
      </c>
      <c r="O6" s="49">
        <f>(RIGHT(O5,3)-RIGHT(O5,2))/100</f>
        <v>0</v>
      </c>
      <c r="P6" s="49">
        <f>(RIGHT(P5,3)-RIGHT(P5,2))/100</f>
        <v>0</v>
      </c>
      <c r="Q6" s="49">
        <f>(RIGHT(Q5,3)-RIGHT(Q5,2))/100</f>
        <v>0</v>
      </c>
      <c r="R6" s="45"/>
    </row>
    <row r="7" spans="2:18" ht="21">
      <c r="B7" s="57" t="str">
        <f>K11</f>
        <v> zł. 0/100 gr</v>
      </c>
      <c r="M7" s="49">
        <f>IF(B3&gt;=1,VALUE(RIGHT(LEFT(INT(B3),LEN(INT(B3))),2)),0)</f>
        <v>0</v>
      </c>
      <c r="N7" s="49">
        <f>IF(B3&gt;=1000,VALUE(TEXT(RIGHT(LEFT(INT(B3),LEN(INT(B3))-3),2),"000")),0)</f>
        <v>0</v>
      </c>
      <c r="O7" s="49">
        <f>IF(B3&gt;=1000000,VALUE(TEXT(RIGHT(LEFT(INT(B3),LEN(INT(B3))-6),2),"000")),0)</f>
        <v>0</v>
      </c>
      <c r="P7" s="49">
        <f>IF(B3&gt;=1000000000,VALUE(TEXT(RIGHT(LEFT(INT(B3),LEN(INT(B3))-9),2),"000")),0)</f>
        <v>0</v>
      </c>
      <c r="Q7" s="49">
        <f>IF(B3&gt;=1000000000000,VALUE(TEXT(RIGHT(LEFT(INT(B3),LEN(INT(B3))-12),2),"000")),0)</f>
        <v>0</v>
      </c>
      <c r="R7" s="45"/>
    </row>
    <row r="8" spans="2:18" ht="12.75">
      <c r="B8" s="44"/>
      <c r="N8" s="49">
        <f>VALUE(RIGHT(N7,1))</f>
        <v>0</v>
      </c>
      <c r="O8" s="49">
        <f>VALUE(RIGHT(O7,1))</f>
        <v>0</v>
      </c>
      <c r="P8" s="49">
        <f>VALUE(RIGHT(P7,1))</f>
        <v>0</v>
      </c>
      <c r="Q8" s="49">
        <f>VALUE(RIGHT(Q7,1))</f>
        <v>0</v>
      </c>
      <c r="R8" s="45"/>
    </row>
    <row r="9" ht="12.75">
      <c r="B9" s="44"/>
    </row>
    <row r="10" spans="2:18" ht="12.75">
      <c r="B10" s="44"/>
      <c r="C10" s="50"/>
      <c r="D10" s="50"/>
      <c r="E10" s="50"/>
      <c r="F10" s="50"/>
      <c r="G10" s="50"/>
      <c r="K10" s="51" t="str">
        <f>IF(B3&lt;1000000000,"",IF(P6&gt;0,LOOKUP(P6,K13:K21,M13:M21),"")&amp;IF(P7=0,"",LOOKUP(P7,K13:K111,L13:L111)))&amp;IF(P5=1," miliard ",IF(OR(AND(P7&gt;0,P7&lt;5,P8&gt;1,P8&lt;5),AND(P7&gt;21,P7&lt;100,P8&gt;1,P8&lt;5))," miliardy ",IF(P5=0,""," miliardów ")))&amp;IF(B3&lt;1000000,"",IF(O6&gt;0,LOOKUP(O6,K13:K21,M13:M21),"")&amp;IF(O7&gt;9,LOOKUP(O7,K22:K111,L22:L111),IF(O8&gt;0,LOOKUP(O8,K13:K21,L13:L21),"")))&amp;IF(O5=1," milion ",IF(OR(AND(O7&gt;0,O7&lt;5,O8&gt;1,O8&lt;5),AND(O7&gt;21,O7&lt;100,O8&gt;1,O8&lt;5))," miliony ",IF(O5=0,""," milionów ")))&amp;IF(B3&lt;1000,"",IF(N6&gt;0,LOOKUP(N6,K13:K21,M13:M21),"")&amp;IF(N7&gt;9,LOOKUP(N7,K22:K111,L22:L111),IF(N8&gt;0,LOOKUP(N8,K13:K21,L13:L21),"")))&amp;IF(N5=1," tysiąc ",IF(OR(AND(N7&gt;0,N7&lt;5,N8&gt;1,N8&lt;5),AND(N7&gt;21,N7&lt;100,N8&gt;1,N8&lt;5))," tysiące ",IF(N5=0,""," tysięcy ")))&amp;IF(M6&gt;0,LOOKUP(M6,K13:K21,M13:M21),"")&amp;IF(M7=0,"",LOOKUP(M7,K13:K111,L13:L111))&amp;K5&amp;IF(B3=0,"",IF(L5=0,"zero",LOOKUP(L5,K13:K111,L13:L111)))&amp;K6</f>
        <v> zł.  gr.</v>
      </c>
      <c r="R10" s="45"/>
    </row>
    <row r="11" spans="2:18" ht="12.75">
      <c r="B11" s="44"/>
      <c r="C11" s="50"/>
      <c r="D11" s="50"/>
      <c r="E11" s="50"/>
      <c r="F11" s="50"/>
      <c r="G11" s="50"/>
      <c r="K11" s="51" t="str">
        <f>IF(B3&lt;1000000000,"",IF(P6&gt;0,LOOKUP(P6,K13:K21,M13:M21),"")&amp;IF(P7=0,"",LOOKUP(P7,K13:K111,L13:L111)))&amp;IF(P5=1," miliard ",IF(OR(AND(P7&gt;0,P7&lt;5,P8&gt;1,P8&lt;5),AND(P7&gt;21,P7&lt;100,P8&gt;1,P8&lt;5))," miliardy ",IF(P5=0,""," miliardów ")))&amp;IF(B3&lt;1000000,"",IF(O6&gt;0,LOOKUP(O6,K13:K21,M13:M21),"")&amp;IF(O7&gt;9,LOOKUP(O7,K22:K111,L22:L111),IF(O8&gt;0,LOOKUP(O8,K13:K21,L13:L21),"")))&amp;IF(O5=1," milion ",IF(OR(AND(O7&gt;0,O7&lt;5,O8&gt;1,O8&lt;5),AND(O7&gt;21,O7&lt;100,O8&gt;1,O8&lt;5))," miliony ",IF(O5=0,""," milionów ")))&amp;IF(B3&lt;1000,"",IF(N6&gt;0,LOOKUP(N6,K13:K21,M13:M21),"")&amp;IF(N7&gt;9,LOOKUP(N7,K22:K111,L22:L111),IF(N8&gt;0,LOOKUP(N8,K13:K21,L13:L21),"")))&amp;IF(N5=1," tysiąc ",IF(OR(AND(N7&gt;0,N7&lt;5,N8&gt;1,N8&lt;5),AND(N7&gt;21,N7&lt;100,N8&gt;1,N8&lt;5))," tysiące ",IF(N5=0,""," tysięcy ")))&amp;IF(M6&gt;0,LOOKUP(M6,K13:K21,M13:M21),"")&amp;IF(M7=0,"",LOOKUP(M7,K13:K111,L13:L111))&amp;K5&amp;ROUND((B3-INT(B3))*100,0)&amp;"/"&amp;100&amp;" gr"</f>
        <v> zł. 0/100 gr</v>
      </c>
      <c r="R11" s="45"/>
    </row>
    <row r="12" spans="2:18" ht="12.75">
      <c r="B12" s="44"/>
      <c r="K12" s="52" t="s">
        <v>119</v>
      </c>
      <c r="L12" s="46" t="s">
        <v>120</v>
      </c>
      <c r="M12" s="46" t="s">
        <v>121</v>
      </c>
      <c r="O12" s="46" t="str">
        <f>ROUND((B3-INT(B3))*100,0)&amp;"/"&amp;100&amp;" groszy"</f>
        <v>0/100 groszy</v>
      </c>
      <c r="R12" s="45"/>
    </row>
    <row r="13" spans="2:18" ht="12.75">
      <c r="B13" s="44"/>
      <c r="K13" s="46">
        <v>1</v>
      </c>
      <c r="L13" s="46" t="s">
        <v>122</v>
      </c>
      <c r="M13" s="46" t="s">
        <v>123</v>
      </c>
      <c r="O13" s="46">
        <f>IF(B3=0,"",IF(L5=0,"zero",LOOKUP(L5,K13:K111,L13:L111)))</f>
      </c>
      <c r="R13" s="45"/>
    </row>
    <row r="14" spans="11:18" ht="12.75">
      <c r="K14" s="46">
        <v>2</v>
      </c>
      <c r="L14" s="46" t="s">
        <v>124</v>
      </c>
      <c r="M14" s="46" t="s">
        <v>125</v>
      </c>
      <c r="O14" s="46">
        <f>IF(M6&gt;0,LOOKUP(M6,K13:K21,M13:M21),"")&amp;IF(M7=0,"",LOOKUP(M7,K13:K111,L13:L111))</f>
      </c>
      <c r="R14" s="45"/>
    </row>
    <row r="15" spans="11:18" ht="12.75">
      <c r="K15" s="46">
        <v>3</v>
      </c>
      <c r="L15" s="46" t="s">
        <v>127</v>
      </c>
      <c r="M15" s="46" t="s">
        <v>128</v>
      </c>
      <c r="O15" s="46">
        <f>IF(B3&lt;1000,"",IF(N6&gt;0,LOOKUP(N6,K13:K21,M13:M21),"")&amp;IF(N7&gt;9,LOOKUP(N7,K22:K111,L22:L111),IF(N8&gt;0,LOOKUP(N8,K13:K21,L13:L21),"")))</f>
      </c>
      <c r="R15" s="45"/>
    </row>
    <row r="16" spans="7:18" ht="12.75">
      <c r="G16" s="53"/>
      <c r="K16" s="46">
        <v>4</v>
      </c>
      <c r="L16" s="46" t="s">
        <v>129</v>
      </c>
      <c r="M16" s="46" t="s">
        <v>130</v>
      </c>
      <c r="O16" s="46">
        <f>IF(B3&lt;1000000,"",IF(O6&gt;0,LOOKUP(O6,K13:K21,M13:M21),"")&amp;IF(O7&gt;9,LOOKUP(O7,K22:K111,L22:L111),IF(O8&gt;0,LOOKUP(O8,K13:K21,L13:L21),"")))</f>
      </c>
      <c r="R16" s="45"/>
    </row>
    <row r="17" spans="11:15" s="45" customFormat="1" ht="12.75">
      <c r="K17" s="46">
        <v>5</v>
      </c>
      <c r="L17" s="46" t="s">
        <v>131</v>
      </c>
      <c r="M17" s="46" t="s">
        <v>132</v>
      </c>
      <c r="N17" s="46"/>
      <c r="O17" s="46">
        <f>IF(B3&lt;1000000000,"",IF(P6&gt;0,LOOKUP(P6,K13:K21,M13:M21),"")&amp;IF(P7=0,"",LOOKUP(P7,K13:K111,L13:L111)))</f>
      </c>
    </row>
    <row r="18" spans="11:15" s="45" customFormat="1" ht="12.75">
      <c r="K18" s="46">
        <v>6</v>
      </c>
      <c r="L18" s="46" t="s">
        <v>133</v>
      </c>
      <c r="M18" s="46" t="s">
        <v>134</v>
      </c>
      <c r="N18" s="46"/>
      <c r="O18" s="46">
        <f>IF(B3&lt;1000000000000,"",IF(Q6&gt;0,LOOKUP(Q6,K13:K21,M13:M21),"")&amp;IF(Q7=0,"",LOOKUP(Q7,K13:K111,L13:L111)))</f>
      </c>
    </row>
    <row r="19" spans="11:15" s="45" customFormat="1" ht="12.75">
      <c r="K19" s="46">
        <v>7</v>
      </c>
      <c r="L19" s="46" t="s">
        <v>135</v>
      </c>
      <c r="M19" s="46" t="s">
        <v>136</v>
      </c>
      <c r="N19" s="46"/>
      <c r="O19" s="46"/>
    </row>
    <row r="20" spans="11:15" s="45" customFormat="1" ht="12.75">
      <c r="K20" s="46">
        <v>8</v>
      </c>
      <c r="L20" s="46" t="s">
        <v>137</v>
      </c>
      <c r="M20" s="46" t="s">
        <v>138</v>
      </c>
      <c r="N20" s="46"/>
      <c r="O20" s="46">
        <f>IF(N5=1," tysiąc ",IF(OR(AND(N7&gt;0,N7&lt;5,N8&gt;1,N8&lt;5),AND(N7&gt;21,N7&lt;100,N8&gt;1,N8&lt;5))," tysiące ",IF(N5=0,""," tysięcy ")))</f>
      </c>
    </row>
    <row r="21" spans="11:15" s="45" customFormat="1" ht="12.75">
      <c r="K21" s="46">
        <v>9</v>
      </c>
      <c r="L21" s="46" t="s">
        <v>139</v>
      </c>
      <c r="M21" s="46" t="s">
        <v>140</v>
      </c>
      <c r="N21" s="46"/>
      <c r="O21" s="46">
        <f>IF(O5=1," milion ",IF(OR(AND(O7&gt;0,O7&lt;5,O8&gt;1,O8&lt;5),AND(O7&gt;21,O7&lt;100,O8&gt;1,O8&lt;5))," miliony ",IF(O5=0,""," milionów ")))</f>
      </c>
    </row>
    <row r="22" spans="11:15" s="45" customFormat="1" ht="12.75">
      <c r="K22" s="46">
        <v>10</v>
      </c>
      <c r="L22" s="46" t="s">
        <v>126</v>
      </c>
      <c r="M22" s="46"/>
      <c r="N22" s="46"/>
      <c r="O22" s="46">
        <f>IF(P5=1," miliard ",IF(OR(AND(P7&gt;0,P7&lt;5,P8&gt;1,P8&lt;5),AND(P7&gt;21,P7&lt;100,P8&gt;1,P8&lt;5))," miliardy ",IF(P5=0,""," miliardów ")))</f>
      </c>
    </row>
    <row r="23" spans="11:15" s="45" customFormat="1" ht="12.75">
      <c r="K23" s="46">
        <v>11</v>
      </c>
      <c r="L23" s="46" t="s">
        <v>141</v>
      </c>
      <c r="M23" s="46"/>
      <c r="N23" s="46"/>
      <c r="O23" s="46"/>
    </row>
    <row r="24" spans="11:15" s="45" customFormat="1" ht="12.75">
      <c r="K24" s="46">
        <v>12</v>
      </c>
      <c r="L24" s="46" t="s">
        <v>142</v>
      </c>
      <c r="M24" s="46"/>
      <c r="N24" s="46"/>
      <c r="O24" s="46"/>
    </row>
    <row r="25" spans="11:15" s="45" customFormat="1" ht="12.75">
      <c r="K25" s="46">
        <v>13</v>
      </c>
      <c r="L25" s="46" t="s">
        <v>143</v>
      </c>
      <c r="M25" s="46"/>
      <c r="N25" s="46"/>
      <c r="O25" s="46"/>
    </row>
    <row r="26" spans="5:15" s="45" customFormat="1" ht="12.75">
      <c r="E26" s="47"/>
      <c r="K26" s="46">
        <v>14</v>
      </c>
      <c r="L26" s="46" t="s">
        <v>144</v>
      </c>
      <c r="M26" s="46"/>
      <c r="N26" s="46"/>
      <c r="O26" s="46"/>
    </row>
    <row r="27" spans="5:15" s="45" customFormat="1" ht="12.75">
      <c r="E27" s="47"/>
      <c r="K27" s="46">
        <v>15</v>
      </c>
      <c r="L27" s="46" t="s">
        <v>145</v>
      </c>
      <c r="M27" s="46"/>
      <c r="N27" s="46"/>
      <c r="O27" s="46"/>
    </row>
    <row r="28" spans="11:15" s="45" customFormat="1" ht="12.75">
      <c r="K28" s="46">
        <v>16</v>
      </c>
      <c r="L28" s="46" t="s">
        <v>146</v>
      </c>
      <c r="M28" s="46"/>
      <c r="N28" s="46"/>
      <c r="O28" s="46"/>
    </row>
    <row r="29" spans="11:15" s="45" customFormat="1" ht="12.75">
      <c r="K29" s="46">
        <v>17</v>
      </c>
      <c r="L29" s="46" t="s">
        <v>147</v>
      </c>
      <c r="M29" s="46"/>
      <c r="N29" s="46"/>
      <c r="O29" s="46"/>
    </row>
    <row r="30" spans="11:15" s="45" customFormat="1" ht="12.75">
      <c r="K30" s="46">
        <v>18</v>
      </c>
      <c r="L30" s="46" t="s">
        <v>148</v>
      </c>
      <c r="M30" s="46"/>
      <c r="N30" s="46"/>
      <c r="O30" s="46"/>
    </row>
    <row r="31" spans="11:15" s="45" customFormat="1" ht="12.75">
      <c r="K31" s="46">
        <v>19</v>
      </c>
      <c r="L31" s="46" t="s">
        <v>149</v>
      </c>
      <c r="M31" s="46"/>
      <c r="N31" s="46"/>
      <c r="O31" s="46"/>
    </row>
    <row r="32" spans="11:15" s="45" customFormat="1" ht="12.75">
      <c r="K32" s="46">
        <v>20</v>
      </c>
      <c r="L32" s="46" t="s">
        <v>150</v>
      </c>
      <c r="M32" s="46"/>
      <c r="N32" s="46"/>
      <c r="O32" s="46"/>
    </row>
    <row r="33" spans="11:12" s="45" customFormat="1" ht="12.75">
      <c r="K33" s="46">
        <v>21</v>
      </c>
      <c r="L33" s="46" t="s">
        <v>151</v>
      </c>
    </row>
    <row r="34" spans="11:12" s="45" customFormat="1" ht="12.75">
      <c r="K34" s="46">
        <v>22</v>
      </c>
      <c r="L34" s="46" t="s">
        <v>152</v>
      </c>
    </row>
    <row r="35" spans="11:12" s="45" customFormat="1" ht="12.75">
      <c r="K35" s="46">
        <v>23</v>
      </c>
      <c r="L35" s="46" t="s">
        <v>153</v>
      </c>
    </row>
    <row r="36" spans="11:12" s="45" customFormat="1" ht="12.75">
      <c r="K36" s="46">
        <v>24</v>
      </c>
      <c r="L36" s="46" t="s">
        <v>154</v>
      </c>
    </row>
    <row r="37" spans="11:12" s="45" customFormat="1" ht="12.75">
      <c r="K37" s="46">
        <v>25</v>
      </c>
      <c r="L37" s="46" t="s">
        <v>155</v>
      </c>
    </row>
    <row r="38" spans="11:12" s="45" customFormat="1" ht="12.75">
      <c r="K38" s="46">
        <v>26</v>
      </c>
      <c r="L38" s="46" t="s">
        <v>156</v>
      </c>
    </row>
    <row r="39" spans="11:12" s="45" customFormat="1" ht="12.75">
      <c r="K39" s="46">
        <v>27</v>
      </c>
      <c r="L39" s="46" t="s">
        <v>157</v>
      </c>
    </row>
    <row r="40" spans="11:12" s="45" customFormat="1" ht="12.75">
      <c r="K40" s="46">
        <v>28</v>
      </c>
      <c r="L40" s="46" t="s">
        <v>158</v>
      </c>
    </row>
    <row r="41" spans="11:12" s="45" customFormat="1" ht="12.75">
      <c r="K41" s="46">
        <v>29</v>
      </c>
      <c r="L41" s="46" t="s">
        <v>159</v>
      </c>
    </row>
    <row r="42" spans="11:12" s="45" customFormat="1" ht="12.75">
      <c r="K42" s="46">
        <v>30</v>
      </c>
      <c r="L42" s="46" t="s">
        <v>160</v>
      </c>
    </row>
    <row r="43" spans="11:12" s="45" customFormat="1" ht="12.75">
      <c r="K43" s="46">
        <v>31</v>
      </c>
      <c r="L43" s="46" t="s">
        <v>161</v>
      </c>
    </row>
    <row r="44" spans="11:12" s="45" customFormat="1" ht="12.75">
      <c r="K44" s="46">
        <v>32</v>
      </c>
      <c r="L44" s="46" t="s">
        <v>162</v>
      </c>
    </row>
    <row r="45" spans="11:12" s="45" customFormat="1" ht="12.75">
      <c r="K45" s="46">
        <v>33</v>
      </c>
      <c r="L45" s="46" t="s">
        <v>163</v>
      </c>
    </row>
    <row r="46" spans="11:12" s="45" customFormat="1" ht="12.75">
      <c r="K46" s="46">
        <v>34</v>
      </c>
      <c r="L46" s="46" t="s">
        <v>164</v>
      </c>
    </row>
    <row r="47" spans="11:12" s="45" customFormat="1" ht="12.75">
      <c r="K47" s="46">
        <v>35</v>
      </c>
      <c r="L47" s="46" t="s">
        <v>165</v>
      </c>
    </row>
    <row r="48" spans="11:12" s="45" customFormat="1" ht="12.75">
      <c r="K48" s="46">
        <v>36</v>
      </c>
      <c r="L48" s="46" t="s">
        <v>166</v>
      </c>
    </row>
    <row r="49" spans="11:12" s="45" customFormat="1" ht="12.75">
      <c r="K49" s="46">
        <v>37</v>
      </c>
      <c r="L49" s="46" t="s">
        <v>167</v>
      </c>
    </row>
    <row r="50" spans="11:12" s="45" customFormat="1" ht="12.75">
      <c r="K50" s="46">
        <v>38</v>
      </c>
      <c r="L50" s="46" t="s">
        <v>168</v>
      </c>
    </row>
    <row r="51" spans="11:12" s="45" customFormat="1" ht="12.75">
      <c r="K51" s="46">
        <v>39</v>
      </c>
      <c r="L51" s="46" t="s">
        <v>169</v>
      </c>
    </row>
    <row r="52" spans="11:12" s="45" customFormat="1" ht="12.75">
      <c r="K52" s="46">
        <v>40</v>
      </c>
      <c r="L52" s="46" t="s">
        <v>170</v>
      </c>
    </row>
    <row r="53" spans="11:12" s="45" customFormat="1" ht="12.75">
      <c r="K53" s="46">
        <v>41</v>
      </c>
      <c r="L53" s="46" t="s">
        <v>171</v>
      </c>
    </row>
    <row r="54" spans="11:12" s="45" customFormat="1" ht="12.75">
      <c r="K54" s="46">
        <v>42</v>
      </c>
      <c r="L54" s="46" t="s">
        <v>172</v>
      </c>
    </row>
    <row r="55" spans="11:12" s="45" customFormat="1" ht="12.75">
      <c r="K55" s="46">
        <v>43</v>
      </c>
      <c r="L55" s="46" t="s">
        <v>173</v>
      </c>
    </row>
    <row r="56" spans="11:12" s="45" customFormat="1" ht="12.75">
      <c r="K56" s="46">
        <v>44</v>
      </c>
      <c r="L56" s="46" t="s">
        <v>174</v>
      </c>
    </row>
    <row r="57" spans="11:12" s="45" customFormat="1" ht="12.75">
      <c r="K57" s="46">
        <v>45</v>
      </c>
      <c r="L57" s="46" t="s">
        <v>175</v>
      </c>
    </row>
    <row r="58" spans="11:12" s="45" customFormat="1" ht="12.75">
      <c r="K58" s="46">
        <v>46</v>
      </c>
      <c r="L58" s="46" t="s">
        <v>176</v>
      </c>
    </row>
    <row r="59" spans="11:12" s="45" customFormat="1" ht="12.75">
      <c r="K59" s="46">
        <v>47</v>
      </c>
      <c r="L59" s="46" t="s">
        <v>177</v>
      </c>
    </row>
    <row r="60" spans="11:12" s="45" customFormat="1" ht="12.75">
      <c r="K60" s="46">
        <v>48</v>
      </c>
      <c r="L60" s="46" t="s">
        <v>178</v>
      </c>
    </row>
    <row r="61" spans="11:12" s="45" customFormat="1" ht="12.75">
      <c r="K61" s="46">
        <v>49</v>
      </c>
      <c r="L61" s="46" t="s">
        <v>179</v>
      </c>
    </row>
    <row r="62" spans="11:12" s="45" customFormat="1" ht="12.75">
      <c r="K62" s="46">
        <v>50</v>
      </c>
      <c r="L62" s="46" t="s">
        <v>180</v>
      </c>
    </row>
    <row r="63" spans="11:12" s="45" customFormat="1" ht="12.75">
      <c r="K63" s="46">
        <v>51</v>
      </c>
      <c r="L63" s="46" t="s">
        <v>181</v>
      </c>
    </row>
    <row r="64" spans="11:12" s="45" customFormat="1" ht="12.75">
      <c r="K64" s="46">
        <v>52</v>
      </c>
      <c r="L64" s="46" t="s">
        <v>182</v>
      </c>
    </row>
    <row r="65" spans="11:12" s="45" customFormat="1" ht="12.75">
      <c r="K65" s="46">
        <v>53</v>
      </c>
      <c r="L65" s="46" t="s">
        <v>183</v>
      </c>
    </row>
    <row r="66" spans="11:12" s="45" customFormat="1" ht="12.75">
      <c r="K66" s="46">
        <v>54</v>
      </c>
      <c r="L66" s="46" t="s">
        <v>184</v>
      </c>
    </row>
    <row r="67" spans="11:12" s="45" customFormat="1" ht="12.75">
      <c r="K67" s="46">
        <v>55</v>
      </c>
      <c r="L67" s="46" t="s">
        <v>185</v>
      </c>
    </row>
    <row r="68" spans="11:12" s="45" customFormat="1" ht="12.75">
      <c r="K68" s="46">
        <v>56</v>
      </c>
      <c r="L68" s="46" t="s">
        <v>186</v>
      </c>
    </row>
    <row r="69" spans="11:12" s="45" customFormat="1" ht="12.75">
      <c r="K69" s="46">
        <v>57</v>
      </c>
      <c r="L69" s="46" t="s">
        <v>187</v>
      </c>
    </row>
    <row r="70" spans="11:12" s="45" customFormat="1" ht="12.75">
      <c r="K70" s="46">
        <v>58</v>
      </c>
      <c r="L70" s="46" t="s">
        <v>188</v>
      </c>
    </row>
    <row r="71" spans="11:12" s="45" customFormat="1" ht="12.75">
      <c r="K71" s="46">
        <v>59</v>
      </c>
      <c r="L71" s="46" t="s">
        <v>189</v>
      </c>
    </row>
    <row r="72" spans="11:12" s="45" customFormat="1" ht="12.75">
      <c r="K72" s="46">
        <v>60</v>
      </c>
      <c r="L72" s="46" t="s">
        <v>190</v>
      </c>
    </row>
    <row r="73" spans="11:12" s="45" customFormat="1" ht="12.75">
      <c r="K73" s="46">
        <v>61</v>
      </c>
      <c r="L73" s="46" t="s">
        <v>191</v>
      </c>
    </row>
    <row r="74" spans="11:12" s="45" customFormat="1" ht="12.75">
      <c r="K74" s="46">
        <v>62</v>
      </c>
      <c r="L74" s="46" t="s">
        <v>192</v>
      </c>
    </row>
    <row r="75" spans="11:12" s="45" customFormat="1" ht="12.75">
      <c r="K75" s="46">
        <v>63</v>
      </c>
      <c r="L75" s="46" t="s">
        <v>193</v>
      </c>
    </row>
    <row r="76" spans="11:12" s="45" customFormat="1" ht="12.75">
      <c r="K76" s="46">
        <v>64</v>
      </c>
      <c r="L76" s="46" t="s">
        <v>194</v>
      </c>
    </row>
    <row r="77" spans="11:12" s="45" customFormat="1" ht="12.75">
      <c r="K77" s="46">
        <v>65</v>
      </c>
      <c r="L77" s="46" t="s">
        <v>195</v>
      </c>
    </row>
    <row r="78" spans="11:12" s="45" customFormat="1" ht="12.75">
      <c r="K78" s="46">
        <v>66</v>
      </c>
      <c r="L78" s="46" t="s">
        <v>196</v>
      </c>
    </row>
    <row r="79" spans="11:12" s="45" customFormat="1" ht="12.75">
      <c r="K79" s="46">
        <v>67</v>
      </c>
      <c r="L79" s="46" t="s">
        <v>197</v>
      </c>
    </row>
    <row r="80" spans="11:12" s="45" customFormat="1" ht="12.75">
      <c r="K80" s="46">
        <v>68</v>
      </c>
      <c r="L80" s="46" t="s">
        <v>198</v>
      </c>
    </row>
    <row r="81" spans="11:12" s="45" customFormat="1" ht="12.75">
      <c r="K81" s="46">
        <v>69</v>
      </c>
      <c r="L81" s="46" t="s">
        <v>199</v>
      </c>
    </row>
    <row r="82" spans="11:12" s="45" customFormat="1" ht="12.75">
      <c r="K82" s="46">
        <v>70</v>
      </c>
      <c r="L82" s="46" t="s">
        <v>200</v>
      </c>
    </row>
    <row r="83" spans="11:12" s="45" customFormat="1" ht="12.75">
      <c r="K83" s="46">
        <v>71</v>
      </c>
      <c r="L83" s="46" t="s">
        <v>201</v>
      </c>
    </row>
    <row r="84" spans="11:12" s="45" customFormat="1" ht="12.75">
      <c r="K84" s="46">
        <v>72</v>
      </c>
      <c r="L84" s="46" t="s">
        <v>202</v>
      </c>
    </row>
    <row r="85" spans="11:12" s="45" customFormat="1" ht="12.75">
      <c r="K85" s="46">
        <v>73</v>
      </c>
      <c r="L85" s="46" t="s">
        <v>203</v>
      </c>
    </row>
    <row r="86" spans="11:12" s="45" customFormat="1" ht="12.75">
      <c r="K86" s="46">
        <v>74</v>
      </c>
      <c r="L86" s="46" t="s">
        <v>204</v>
      </c>
    </row>
    <row r="87" spans="11:12" s="45" customFormat="1" ht="12.75">
      <c r="K87" s="46">
        <v>75</v>
      </c>
      <c r="L87" s="46" t="s">
        <v>205</v>
      </c>
    </row>
    <row r="88" spans="11:12" s="45" customFormat="1" ht="12.75">
      <c r="K88" s="46">
        <v>76</v>
      </c>
      <c r="L88" s="46" t="s">
        <v>206</v>
      </c>
    </row>
    <row r="89" spans="11:12" s="45" customFormat="1" ht="12.75">
      <c r="K89" s="46">
        <v>77</v>
      </c>
      <c r="L89" s="46" t="s">
        <v>207</v>
      </c>
    </row>
    <row r="90" spans="11:12" s="45" customFormat="1" ht="12.75">
      <c r="K90" s="46">
        <v>78</v>
      </c>
      <c r="L90" s="46" t="s">
        <v>208</v>
      </c>
    </row>
    <row r="91" spans="11:12" s="45" customFormat="1" ht="12.75">
      <c r="K91" s="46">
        <v>79</v>
      </c>
      <c r="L91" s="46" t="s">
        <v>209</v>
      </c>
    </row>
    <row r="92" spans="11:12" s="45" customFormat="1" ht="12.75">
      <c r="K92" s="46">
        <v>80</v>
      </c>
      <c r="L92" s="46" t="s">
        <v>210</v>
      </c>
    </row>
    <row r="93" spans="11:12" s="45" customFormat="1" ht="12.75">
      <c r="K93" s="46">
        <v>81</v>
      </c>
      <c r="L93" s="46" t="s">
        <v>211</v>
      </c>
    </row>
    <row r="94" spans="11:12" s="45" customFormat="1" ht="12.75">
      <c r="K94" s="46">
        <v>82</v>
      </c>
      <c r="L94" s="46" t="s">
        <v>212</v>
      </c>
    </row>
    <row r="95" spans="11:12" s="45" customFormat="1" ht="12.75">
      <c r="K95" s="46">
        <v>83</v>
      </c>
      <c r="L95" s="46" t="s">
        <v>213</v>
      </c>
    </row>
    <row r="96" spans="11:12" s="45" customFormat="1" ht="12.75">
      <c r="K96" s="46">
        <v>84</v>
      </c>
      <c r="L96" s="46" t="s">
        <v>214</v>
      </c>
    </row>
    <row r="97" spans="11:12" s="45" customFormat="1" ht="12.75">
      <c r="K97" s="46">
        <v>85</v>
      </c>
      <c r="L97" s="46" t="s">
        <v>215</v>
      </c>
    </row>
    <row r="98" spans="11:12" s="45" customFormat="1" ht="12.75">
      <c r="K98" s="46">
        <v>86</v>
      </c>
      <c r="L98" s="46" t="s">
        <v>216</v>
      </c>
    </row>
    <row r="99" spans="11:12" s="45" customFormat="1" ht="12.75">
      <c r="K99" s="46">
        <v>87</v>
      </c>
      <c r="L99" s="46" t="s">
        <v>217</v>
      </c>
    </row>
    <row r="100" spans="11:12" s="45" customFormat="1" ht="12.75">
      <c r="K100" s="46">
        <v>88</v>
      </c>
      <c r="L100" s="46" t="s">
        <v>218</v>
      </c>
    </row>
    <row r="101" spans="11:12" s="45" customFormat="1" ht="12.75">
      <c r="K101" s="46">
        <v>89</v>
      </c>
      <c r="L101" s="46" t="s">
        <v>219</v>
      </c>
    </row>
    <row r="102" spans="11:12" s="45" customFormat="1" ht="12.75">
      <c r="K102" s="46">
        <v>90</v>
      </c>
      <c r="L102" s="46" t="s">
        <v>220</v>
      </c>
    </row>
    <row r="103" spans="11:12" s="45" customFormat="1" ht="12.75">
      <c r="K103" s="46">
        <v>91</v>
      </c>
      <c r="L103" s="46" t="s">
        <v>221</v>
      </c>
    </row>
    <row r="104" spans="11:12" s="45" customFormat="1" ht="12.75">
      <c r="K104" s="46">
        <v>92</v>
      </c>
      <c r="L104" s="46" t="s">
        <v>222</v>
      </c>
    </row>
    <row r="105" spans="11:12" s="45" customFormat="1" ht="12.75">
      <c r="K105" s="46">
        <v>93</v>
      </c>
      <c r="L105" s="46" t="s">
        <v>223</v>
      </c>
    </row>
    <row r="106" spans="11:12" s="45" customFormat="1" ht="12.75">
      <c r="K106" s="46">
        <v>94</v>
      </c>
      <c r="L106" s="46" t="s">
        <v>224</v>
      </c>
    </row>
    <row r="107" spans="11:12" s="45" customFormat="1" ht="12.75">
      <c r="K107" s="46">
        <v>95</v>
      </c>
      <c r="L107" s="46" t="s">
        <v>225</v>
      </c>
    </row>
    <row r="108" spans="11:12" s="45" customFormat="1" ht="12.75">
      <c r="K108" s="46">
        <v>96</v>
      </c>
      <c r="L108" s="46" t="s">
        <v>226</v>
      </c>
    </row>
    <row r="109" spans="11:12" s="45" customFormat="1" ht="12.75">
      <c r="K109" s="46">
        <v>97</v>
      </c>
      <c r="L109" s="46" t="s">
        <v>227</v>
      </c>
    </row>
    <row r="110" spans="11:12" s="45" customFormat="1" ht="12.75">
      <c r="K110" s="46">
        <v>98</v>
      </c>
      <c r="L110" s="46" t="s">
        <v>228</v>
      </c>
    </row>
    <row r="111" spans="11:12" s="45" customFormat="1" ht="12.75">
      <c r="K111" s="46">
        <v>99</v>
      </c>
      <c r="L111" s="46" t="s">
        <v>229</v>
      </c>
    </row>
  </sheetData>
  <sheetProtection password="D569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Urząd Miejski</cp:lastModifiedBy>
  <cp:lastPrinted>2013-05-15T12:33:10Z</cp:lastPrinted>
  <dcterms:created xsi:type="dcterms:W3CDTF">2013-05-13T10:00:51Z</dcterms:created>
  <dcterms:modified xsi:type="dcterms:W3CDTF">2013-05-15T12:34:52Z</dcterms:modified>
  <cp:category/>
  <cp:version/>
  <cp:contentType/>
  <cp:contentStatus/>
</cp:coreProperties>
</file>